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4- Oct-Dic_2016\"/>
    </mc:Choice>
  </mc:AlternateContent>
  <bookViews>
    <workbookView xWindow="0" yWindow="0" windowWidth="16490" windowHeight="7690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REPORTE!$C$30:$H$61</definedName>
    <definedName name="año2011">#REF!</definedName>
    <definedName name="año2012">#REF!</definedName>
    <definedName name="_xlnm.Print_Area" localSheetId="0">REPORTE!$A$1:$L$110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SIIFAC">#REF!</definedName>
    <definedName name="SIIFAC2">#REF!</definedName>
    <definedName name="_xlnm.Print_Titles" localSheetId="0">REPORTE!$1:$20</definedName>
  </definedNames>
  <calcPr calcId="171027"/>
</workbook>
</file>

<file path=xl/calcChain.xml><?xml version="1.0" encoding="utf-8"?>
<calcChain xmlns="http://schemas.openxmlformats.org/spreadsheetml/2006/main">
  <c r="H94" i="2" l="1"/>
  <c r="H108" i="2" l="1"/>
  <c r="H109" i="2" s="1"/>
  <c r="H55" i="2"/>
  <c r="H37" i="2" l="1"/>
  <c r="H56" i="2" l="1"/>
  <c r="H38" i="2"/>
</calcChain>
</file>

<file path=xl/sharedStrings.xml><?xml version="1.0" encoding="utf-8"?>
<sst xmlns="http://schemas.openxmlformats.org/spreadsheetml/2006/main" count="76" uniqueCount="73">
  <si>
    <t>INGRESOS Y OTROS BENEFICIOS</t>
  </si>
  <si>
    <t>GASTOS Y OTRAS PÉRDIDAS</t>
  </si>
  <si>
    <t>IMPUESTOS</t>
  </si>
  <si>
    <t>DERECHOS</t>
  </si>
  <si>
    <t>PARTICIPACIONES Y APORTACIONES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</si>
  <si>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</si>
  <si>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</si>
  <si>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</si>
  <si>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</si>
  <si>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</si>
  <si>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</si>
  <si>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</si>
  <si>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PARTICIPACIONES</t>
  </si>
  <si>
    <t>APORTACIONES</t>
  </si>
  <si>
    <t>CONVENIOS</t>
  </si>
  <si>
    <t>INTERESES DE LA DEUDA PÚBLICA</t>
  </si>
  <si>
    <t>PRODUCTOS DE TIPO CORRIENTE</t>
  </si>
  <si>
    <t>APROVECHAMIENTOS DE TIPO CORRIENTE</t>
  </si>
  <si>
    <t>OTROS GASTOS</t>
  </si>
  <si>
    <t>PODER EJECUTIVO DEL ESTADO DE NAYARIT</t>
  </si>
  <si>
    <t>COSTO POR COBERTURAS</t>
  </si>
  <si>
    <t>INGRESOS POR VENTA DE BIENES Y SERVICIOS</t>
  </si>
  <si>
    <t>CUENTAS DE BALANCE DEUDORAS</t>
  </si>
  <si>
    <t>EFECTIVO</t>
  </si>
  <si>
    <t>BANCOS/TESORERÍA</t>
  </si>
  <si>
    <t>INVERSIONES TEMPORALES (HASTA 3 MESES)</t>
  </si>
  <si>
    <t>OTROS EFECTIVOS Y EQUIVALENTES</t>
  </si>
  <si>
    <t>DEUDORES DIVERSOS POR COBRAR A CORTO PLAZO</t>
  </si>
  <si>
    <t>OTROS DERECHOS A RECIBIR EFECTIVO O EQUIVALENTES A CORTO PLAZO</t>
  </si>
  <si>
    <t>ANTICIPO A PROVEEDORES POR ADQUISICIÓN DE BIENES Y PRESTACIÓN DE SERVICIOS A CORTO</t>
  </si>
  <si>
    <t>ANTICIPO A CONTRATISTAS POR OBRAS PÚBLICAS A CORTO PLAZO</t>
  </si>
  <si>
    <t>VALORES EN GARANTÍA</t>
  </si>
  <si>
    <t>FIDEICOMISOS, MANDATOS Y CONTRATOS ANÁLOGOS</t>
  </si>
  <si>
    <t>PARTICIPACIONES Y APORTACIONES DE CAPITAL</t>
  </si>
  <si>
    <t>TERRENOS</t>
  </si>
  <si>
    <t>VIVIENDAS</t>
  </si>
  <si>
    <t>EDIFICIOS NO HABITACIONALES</t>
  </si>
  <si>
    <t>CONSTRUCCIONES EN PROCESO EN BIENES DE DOMINIO PÚBLICO</t>
  </si>
  <si>
    <t>CONSTRUCCIONES EN PROCESO EN BIENES PROPIOS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</si>
  <si>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</si>
  <si>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</si>
  <si>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</si>
  <si>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</si>
  <si>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</si>
  <si>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</si>
  <si>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</si>
  <si>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</si>
  <si>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DEPRECIACIÓN ACUMULADA DE BIENES INMUEBLES</t>
  </si>
  <si>
    <t>DEPRECIACIÓN ACUMULADA DE BIENES MUEBLES</t>
  </si>
  <si>
    <t>CUENTAS DE BALANCE ACREEDORAS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</si>
  <si>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</si>
  <si>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</si>
  <si>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</si>
  <si>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</si>
  <si>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</si>
  <si>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</si>
  <si>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OTRAS CUENTAS POR PAGAR A CORTO PLAZO</t>
  </si>
  <si>
    <t>FONDOS EN GARANTÍA A CORTO PLAZO</t>
  </si>
  <si>
    <t>OTROS PASIVOS CIRCULANTES</t>
  </si>
  <si>
    <t>PRÉSTAMOS DE LA DEUDA PÚBLICA INTERNA POR PAGAR A LARGO PLAZO</t>
  </si>
  <si>
    <t>RESULTADOS DE EJERCICIOS ANTERIORES</t>
  </si>
  <si>
    <t>REVALÚOS</t>
  </si>
  <si>
    <t>(Hoja 1 de 2)</t>
  </si>
  <si>
    <t>(Hoja 2 de 2)</t>
  </si>
  <si>
    <t>OTROS INGRESOS Y BENEFICIOS VARIOS</t>
  </si>
  <si>
    <t>TOTAL INGRESOS Y OTROS BENEFICIOS</t>
  </si>
  <si>
    <t>DEL 01 DE OCTUBRE AL 31 DE DICIEMBRE DE 2016</t>
  </si>
  <si>
    <t>DISPONIBILIDAD AL 01 DE OCTUBRE DE 2016</t>
  </si>
  <si>
    <t>SUBSIDIOS Y SUBVENCIONES</t>
  </si>
  <si>
    <t>ESTIMACIONES, DEPRECIACIONES, DETERIOROS, OBSOLESCENCIA Y AMORTIZACIONES</t>
  </si>
  <si>
    <t>DISPONIBILIDAD AL 31 DE DICIEMBRE DE 2016</t>
  </si>
  <si>
    <t>INTEGRACIÓN DE DISPONIBILIDAD AL 31 DE DICIEMBRE DE 2016</t>
  </si>
  <si>
    <t>FLUJO DE FONDOS QUE RESUME TODAS LAS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</si>
</sst>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7" formatCode="#,##0.00\ "/>
  </numFmts>
  <fonts count="2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8" fillId="0" borderId="0"/>
    <xf numFmtId="0" fontId="17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1">
    <xf numFmtId="0" fontId="0" fillId="0" borderId="0" xfId="0"/>
    <xf numFmtId="0" fontId="10" fillId="3" borderId="0" xfId="9" applyFont="1" applyFill="1" applyAlignment="1">
      <alignment horizontal="left" indent="7"/>
    </xf>
    <xf numFmtId="0" fontId="9" fillId="3" borderId="0" xfId="9" applyFont="1" applyFill="1"/>
    <xf numFmtId="165" fontId="9" fillId="3" borderId="0" xfId="7" applyNumberFormat="1" applyFont="1" applyFill="1"/>
    <xf numFmtId="164" fontId="9" fillId="3" borderId="0" xfId="9" applyNumberFormat="1" applyFont="1" applyFill="1"/>
    <xf numFmtId="0" fontId="12" fillId="3" borderId="0" xfId="9" applyFont="1" applyFill="1"/>
    <xf numFmtId="0" fontId="13" fillId="3" borderId="0" xfId="9" applyFont="1" applyFill="1" applyAlignment="1">
      <alignment horizontal="left" indent="7"/>
    </xf>
    <xf numFmtId="0" fontId="15" fillId="3" borderId="0" xfId="9" applyFont="1" applyFill="1"/>
    <xf numFmtId="0" fontId="9" fillId="3" borderId="0" xfId="9" applyFont="1" applyFill="1" applyBorder="1"/>
    <xf numFmtId="0" fontId="10" fillId="3" borderId="0" xfId="9" applyFont="1" applyFill="1" applyBorder="1" applyAlignment="1">
      <alignment horizontal="left" indent="7"/>
    </xf>
    <xf numFmtId="165" fontId="9" fillId="3" borderId="0" xfId="7" applyNumberFormat="1" applyFont="1" applyFill="1" applyBorder="1"/>
    <xf numFmtId="164" fontId="9" fillId="3" borderId="0" xfId="9" applyNumberFormat="1" applyFont="1" applyFill="1" applyBorder="1"/>
    <xf numFmtId="0" fontId="13" fillId="3" borderId="0" xfId="9" applyFont="1" applyFill="1" applyBorder="1" applyAlignment="1">
      <alignment horizontal="left" indent="7"/>
    </xf>
    <xf numFmtId="0" fontId="13" fillId="3" borderId="0" xfId="9" applyFont="1" applyFill="1" applyBorder="1" applyAlignment="1">
      <alignment horizontal="right"/>
    </xf>
    <xf numFmtId="0" fontId="13" fillId="3" borderId="0" xfId="9" applyFont="1" applyFill="1" applyAlignment="1">
      <alignment horizontal="right"/>
    </xf>
    <xf numFmtId="43" fontId="9" fillId="3" borderId="0" xfId="18" applyFont="1" applyFill="1"/>
    <xf numFmtId="43" fontId="9" fillId="3" borderId="0" xfId="18" applyFont="1" applyFill="1" applyBorder="1"/>
    <xf numFmtId="43" fontId="6" fillId="3" borderId="0" xfId="18" applyFont="1" applyFill="1" applyBorder="1" applyAlignment="1">
      <alignment horizontal="right" vertical="center"/>
    </xf>
    <xf numFmtId="43" fontId="15" fillId="3" borderId="0" xfId="18" applyFont="1" applyFill="1" applyBorder="1"/>
    <xf numFmtId="43" fontId="6" fillId="3" borderId="1" xfId="18" applyFont="1" applyFill="1" applyBorder="1" applyAlignment="1">
      <alignment horizontal="right" vertical="center"/>
    </xf>
    <xf numFmtId="43" fontId="15" fillId="3" borderId="0" xfId="18" quotePrefix="1" applyFont="1" applyFill="1" applyBorder="1" applyAlignment="1">
      <alignment horizontal="center"/>
    </xf>
    <xf numFmtId="0" fontId="21" fillId="2" borderId="6" xfId="9" applyFont="1" applyFill="1" applyBorder="1" applyAlignment="1">
      <alignment horizontal="center"/>
    </xf>
    <xf numFmtId="0" fontId="16" fillId="3" borderId="0" xfId="9" applyFont="1" applyFill="1" applyBorder="1" applyAlignment="1">
      <alignment horizontal="left" indent="1"/>
    </xf>
    <xf numFmtId="0" fontId="9" fillId="3" borderId="0" xfId="9" applyFont="1" applyFill="1" applyBorder="1" applyAlignment="1">
      <alignment horizontal="left" indent="4"/>
    </xf>
    <xf numFmtId="44" fontId="15" fillId="3" borderId="0" xfId="19" applyFont="1" applyFill="1" applyBorder="1"/>
    <xf numFmtId="44" fontId="6" fillId="3" borderId="0" xfId="19" applyFont="1" applyFill="1" applyBorder="1" applyAlignment="1">
      <alignment horizontal="right" vertical="center"/>
    </xf>
    <xf numFmtId="44" fontId="15" fillId="3" borderId="10" xfId="19" applyFont="1" applyFill="1" applyBorder="1"/>
    <xf numFmtId="44" fontId="6" fillId="3" borderId="10" xfId="19" applyFont="1" applyFill="1" applyBorder="1" applyAlignment="1">
      <alignment horizontal="right" vertical="center"/>
    </xf>
    <xf numFmtId="0" fontId="2" fillId="3" borderId="0" xfId="9" applyFont="1" applyFill="1" applyBorder="1" applyAlignment="1">
      <alignment horizontal="left" indent="4"/>
    </xf>
    <xf numFmtId="43" fontId="9" fillId="3" borderId="0" xfId="9" applyNumberFormat="1" applyFont="1" applyFill="1"/>
    <xf numFmtId="0" fontId="15" fillId="2" borderId="7" xfId="9" applyFont="1" applyFill="1" applyBorder="1" applyAlignment="1">
      <alignment horizontal="center"/>
    </xf>
    <xf numFmtId="0" fontId="15" fillId="2" borderId="8" xfId="9" applyFont="1" applyFill="1" applyBorder="1" applyAlignment="1">
      <alignment horizontal="center"/>
    </xf>
    <xf numFmtId="0" fontId="15" fillId="2" borderId="9" xfId="9" applyFont="1" applyFill="1" applyBorder="1" applyAlignment="1">
      <alignment horizontal="center"/>
    </xf>
    <xf numFmtId="0" fontId="11" fillId="2" borderId="5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1" fillId="2" borderId="6" xfId="9" applyFont="1" applyFill="1" applyBorder="1" applyAlignment="1">
      <alignment horizontal="center"/>
    </xf>
    <xf numFmtId="0" fontId="14" fillId="2" borderId="5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6" xfId="9" applyFont="1" applyFill="1" applyBorder="1" applyAlignment="1">
      <alignment horizontal="center"/>
    </xf>
    <xf numFmtId="0" fontId="21" fillId="2" borderId="5" xfId="9" applyFont="1" applyFill="1" applyBorder="1" applyAlignment="1">
      <alignment horizontal="center"/>
    </xf>
    <xf numFmtId="0" fontId="21" fillId="2" borderId="0" xfId="9" applyFont="1" applyFill="1" applyBorder="1" applyAlignment="1">
      <alignment horizontal="center"/>
    </xf>
    <xf numFmtId="0" fontId="21" fillId="2" borderId="6" xfId="9" applyFont="1" applyFill="1" applyBorder="1" applyAlignment="1">
      <alignment horizontal="center"/>
    </xf>
    <xf numFmtId="0" fontId="15" fillId="2" borderId="5" xfId="9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1" fillId="2" borderId="2" xfId="9" applyFont="1" applyFill="1" applyBorder="1" applyAlignment="1">
      <alignment horizontal="center"/>
    </xf>
    <xf numFmtId="0" fontId="11" fillId="2" borderId="3" xfId="9" applyFont="1" applyFill="1" applyBorder="1" applyAlignment="1">
      <alignment horizontal="center"/>
    </xf>
    <xf numFmtId="0" fontId="11" fillId="2" borderId="4" xfId="9" applyFont="1" applyFill="1" applyBorder="1" applyAlignment="1">
      <alignment horizontal="center"/>
    </xf>
    <xf numFmtId="167" fontId="6" fillId="3" borderId="0" xfId="18" applyNumberFormat="1" applyFont="1" applyFill="1" applyBorder="1" applyAlignment="1">
      <alignment horizontal="right" vertical="center"/>
    </xf>
    <xf numFmtId="0" fontId="1" fillId="3" borderId="0" xfId="9" applyFont="1" applyFill="1" applyBorder="1" applyAlignment="1">
      <alignment horizontal="left" indent="4"/>
    </xf>
    <xf numFmtId="167" fontId="15" fillId="3" borderId="0" xfId="7" applyNumberFormat="1" applyFont="1" applyFill="1" applyBorder="1" applyAlignment="1">
      <alignment vertical="center"/>
    </xf>
    <xf numFmtId="167" fontId="15" fillId="3" borderId="1" xfId="7" applyNumberFormat="1" applyFont="1" applyFill="1" applyBorder="1" applyAlignment="1">
      <alignment vertical="center"/>
    </xf>
  </cellXfs>
  <cellStyles count="20">
    <cellStyle name="Millares" xfId="18" builtinId="3"/>
    <cellStyle name="Millares 2" xfId="1"/>
    <cellStyle name="Millares 2 2" xfId="2"/>
    <cellStyle name="Millares 3" xfId="3"/>
    <cellStyle name="Millares 3 2" xfId="12"/>
    <cellStyle name="Millares 4" xfId="4"/>
    <cellStyle name="Millares 5" xfId="5"/>
    <cellStyle name="Millares 5 2" xfId="17"/>
    <cellStyle name="Millares 6" xfId="6"/>
    <cellStyle name="Millares 7" xfId="11"/>
    <cellStyle name="Moneda" xfId="19" builtinId="4"/>
    <cellStyle name="Moneda 2" xfId="7"/>
    <cellStyle name="Moneda 3" xfId="13"/>
    <cellStyle name="Moneda 3 2" xfId="14"/>
    <cellStyle name="Moneda 4" xfId="15"/>
    <cellStyle name="Normal" xfId="0" builtinId="0"/>
    <cellStyle name="Normal 2" xfId="8"/>
    <cellStyle name="Normal 2 2" xfId="10"/>
    <cellStyle name="Normal 3" xfId="9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123130</xdr:colOff>
      <xdr:row>0</xdr:row>
      <xdr:rowOff>3</xdr:rowOff>
    </xdr:from>
    <xdr:to>
      <xdr:col>3</xdr:col>
      <xdr:colOff>2202656</xdr:colOff>
      <xdr:row>18</xdr:row>
      <xdr:rowOff>83343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23130" y="3"/>
          <a:ext cx="3051153" cy="3663822"/>
          <a:chOff x="196916" y="30482"/>
          <a:chExt cx="3533205" cy="4347823"/>
        </a:xfrm>
      </xdr:grpSpPr>
      <xdr:pic>
        <xdr:nvPicPr>
          <xdr:cNvPr id="6" name="11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06160" y="30482"/>
            <a:ext cx="3523961" cy="3527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96916" y="3574182"/>
            <a:ext cx="3463003" cy="804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3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P</a:t>
            </a:r>
            <a:r>
              <a:rPr lang="es-ES" sz="23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EJECUTIVO NAYARIT</a:t>
            </a: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/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/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/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/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/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/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/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/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/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/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/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/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/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/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/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/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/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/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/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/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/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/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/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/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/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/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/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/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/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/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/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/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/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/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/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/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/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/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/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/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/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/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/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/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/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/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/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/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/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/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/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/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/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/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/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/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/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/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/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/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/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/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/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/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/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/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/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/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/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/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/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/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/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/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/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/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/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/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/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/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/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/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/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/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/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/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/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/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/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/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/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/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/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/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/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/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/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/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/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/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/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/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/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/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/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/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/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/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/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/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/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/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/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/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/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/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/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/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/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/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/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/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/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/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/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/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/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/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/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/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/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/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/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/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/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/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/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/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/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/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/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/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/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/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/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/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/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/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/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/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/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/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/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/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/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/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/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/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/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/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/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/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/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/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/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/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/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/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/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/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/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/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/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/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/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/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/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/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/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/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/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/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/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/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/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/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/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/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/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/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/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/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/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/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/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/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/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/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/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/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/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/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/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/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/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/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/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/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/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/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/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/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/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/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/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/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/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/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/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/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/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/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/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/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/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/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/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/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/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/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/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/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/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/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/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/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/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/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/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/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/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/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/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/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/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/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/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/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/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/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/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/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/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/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/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/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/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/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/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/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/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/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/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/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/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/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/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/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/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/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/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/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/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/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/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/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/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/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/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/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/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/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/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/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/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/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/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/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/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/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/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/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/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/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/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/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/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/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/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/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/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/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/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/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/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/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/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/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/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/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/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/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/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/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/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/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/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/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/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/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/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/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/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/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/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/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/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/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/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/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/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/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/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/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/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/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/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/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/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/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/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/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/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/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/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/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/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/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/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/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/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/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/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/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/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/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/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/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/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/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/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/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/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/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/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/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/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/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/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/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/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/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/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/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/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/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/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/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/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/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/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/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/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/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/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/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/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/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/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/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/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/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/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/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/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/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/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/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/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/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/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/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/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/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/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/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/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/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/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/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/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/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/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/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/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/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/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/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/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/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/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/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/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/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/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/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/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/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/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/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/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/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/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/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/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/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/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/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/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/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/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/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/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/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/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/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/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/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/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/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/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/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/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/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/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/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/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/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/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/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/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/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/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/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/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/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/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/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/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/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/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/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/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/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/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/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/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/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/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/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/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/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/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/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/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/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/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/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/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/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/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/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/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/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/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/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/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/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/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/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/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/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/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/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/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/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/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/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/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/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/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/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/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/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/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/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/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/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/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/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/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/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/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/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/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/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/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/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/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/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/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/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/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/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/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/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/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/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/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/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/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/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/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/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/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/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/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/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/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/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/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/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/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/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/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/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/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/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/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/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/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/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/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/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/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/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/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/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/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/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/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/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/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/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/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/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/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/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/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/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/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/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/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/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/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/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/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/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/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/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/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/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/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/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/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/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/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/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/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/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/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/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/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/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/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/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/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/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/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/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/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/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/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/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/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/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/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/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/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/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/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/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/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/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/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/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/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/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/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/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/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/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/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/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/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/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/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/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/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/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/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/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/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/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/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/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/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/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/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/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/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/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/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/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/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/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/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/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/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/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/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/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/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/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/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/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/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/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/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/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/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/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/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/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/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/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/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/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/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/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/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/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/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/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/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/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/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/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/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/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/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/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/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/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/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/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/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/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/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/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/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/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/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/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/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/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/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/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/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/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/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/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/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/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/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/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/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/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/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/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/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/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/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/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/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/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/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/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/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/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/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/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/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/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/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/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/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/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/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/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/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/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/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/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/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/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/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/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/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/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/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/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/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/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/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/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/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/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/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/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/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/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/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/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/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/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/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/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/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/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/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/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/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/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/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/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/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/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/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/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/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/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/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/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/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/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/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/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/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/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/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/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/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/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/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/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/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/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/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/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/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/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/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/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/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/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/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/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/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/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/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/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/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/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/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/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/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/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/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/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/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/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/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/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/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/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/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/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/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/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/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/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/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/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/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/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/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/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/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/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/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/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/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/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/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/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/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/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/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/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/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/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/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/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/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/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/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/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/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/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/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/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/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/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/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/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/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/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/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/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/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/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/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/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/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/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/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/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/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/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/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/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/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/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/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/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/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/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/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/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/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/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/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/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/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/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/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/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/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/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/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/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/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/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/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/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/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/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/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/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/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/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/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/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/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/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/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/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/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/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/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/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/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/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/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/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/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/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/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/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/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/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/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/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/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/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/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/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/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/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/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/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/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/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/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/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/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/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/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/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/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/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/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/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/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/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/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/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/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/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/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/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/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/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/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/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/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/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/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/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/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/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/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/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/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/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/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/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/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/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/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/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/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/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/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/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/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/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/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/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/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/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/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/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/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/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/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/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/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/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/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/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/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/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/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/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/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/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/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/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/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/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/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/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/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/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/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/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/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/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/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/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/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/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/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/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/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/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/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/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/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/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/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/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/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/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/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/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/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/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/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/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/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/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/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/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/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/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/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/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/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/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/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/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/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/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/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/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/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/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/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/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/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/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/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/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/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/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/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/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/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/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/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/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/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/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/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/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/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/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/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/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/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/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/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/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/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/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/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/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/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/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/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/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/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/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/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/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/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/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/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/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/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/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/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/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/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/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/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/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/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/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/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/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/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/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/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/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/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/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/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/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/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/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/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/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/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/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/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/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/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/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/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/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/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/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/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/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/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/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/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/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/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/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/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/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/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/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/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/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/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/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/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/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/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/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/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/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/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/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/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/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/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/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/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/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/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/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/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/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/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/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/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/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/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/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/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/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/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/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/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/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/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/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/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/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/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/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/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/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/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/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/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/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/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/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/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/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/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/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/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/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/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/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/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/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/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/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/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/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/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/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/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/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/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/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/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/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/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/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/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/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/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/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/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/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/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/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/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/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/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/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/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/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/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/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/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/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/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/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/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/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/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/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/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/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/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/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/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/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/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/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/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/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/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/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/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/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/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/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/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/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/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/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/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/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/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/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/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/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/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/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/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/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/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/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/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/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/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/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/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/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/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/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/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/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/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/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/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/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/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/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/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/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/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/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/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/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/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/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/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/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/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/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/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/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/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/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/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/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/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/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/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/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/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/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/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/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/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/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/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/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/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/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/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/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/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/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/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/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/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/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/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/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/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/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/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/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/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/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/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/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/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/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/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/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/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/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/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/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/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/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/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/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/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/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/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/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/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/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/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/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/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/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/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/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/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/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/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/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/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/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/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/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/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/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/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/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/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/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/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/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/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/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/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/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/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/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/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/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/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/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/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/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/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/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/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/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/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/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/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/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/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/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/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/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/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/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/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/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/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/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/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/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/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/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/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/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/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/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/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/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/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/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/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/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/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/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/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/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/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/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/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/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/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/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/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/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/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/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/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/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/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/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/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/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/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/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/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/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/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/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/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/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/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/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/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/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/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/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/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/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/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/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/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/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/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/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/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/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/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/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/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/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/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/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/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/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/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/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/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/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/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/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/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/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/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/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/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/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/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/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/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/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/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/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/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/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/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/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/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/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/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/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/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/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/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/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/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/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/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/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/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/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/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/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/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/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/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/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/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/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/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/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/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/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/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/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/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/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/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/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/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/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/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/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/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/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/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/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/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/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/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/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/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/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/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/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/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/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/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/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/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/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/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/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/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/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/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/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/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/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/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/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/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/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/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/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/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/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/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/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/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/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/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/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/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/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/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/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/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/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/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/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/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/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/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/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/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/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/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/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/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/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/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/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/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/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/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/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/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/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/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/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/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/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/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/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/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/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/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/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/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/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/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/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/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/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/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/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/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/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/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/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/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/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/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/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/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/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/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/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/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/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/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/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/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/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/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/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/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/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/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/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/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/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/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/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/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/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/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/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/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/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/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/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/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/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/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/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/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/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/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/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/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/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/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/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/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/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/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/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/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/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/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/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/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/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/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/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/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/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/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/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/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/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/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/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/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/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/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/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/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/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/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/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/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/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/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/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/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/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/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/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/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/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/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/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/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/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/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/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/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/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/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/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/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/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/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/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/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/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/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/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/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/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/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/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/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/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/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/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/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/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/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/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/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/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/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/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/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/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/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/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/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/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/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/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/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/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/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/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/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/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/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/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/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/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/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/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/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/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/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/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/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/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/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/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/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/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/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/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/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/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/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/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/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/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/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/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/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/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/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/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/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/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/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/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/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/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/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/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/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/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/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/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/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/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/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/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/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/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/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/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/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/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/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/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/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/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/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/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/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/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/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/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/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/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/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/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/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/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/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/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/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/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/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/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/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/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/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/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/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/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/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/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/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/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/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/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/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/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/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/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/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/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/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/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/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/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/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/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/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/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/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/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/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/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/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/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/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/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/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/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/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/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/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/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/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/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/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/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/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/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/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/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/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/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/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/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/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/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/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/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/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/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/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/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/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/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/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/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/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/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/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/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/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/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/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/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/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/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/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/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/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/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/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/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/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/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/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/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/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/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/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/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/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/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/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/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/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/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/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/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/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/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/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/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/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/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/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/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/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/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/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/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/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/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/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/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/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/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/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/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/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/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/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/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/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/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/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/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/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/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/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/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/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/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/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/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/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/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/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/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/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/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/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/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/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/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/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/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/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/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/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/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/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/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/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/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/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/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/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/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/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/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/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/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/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/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/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/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/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/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/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/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/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/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/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/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/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/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/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/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/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/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/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/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/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/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/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/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/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/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/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/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/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/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/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/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/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/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/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/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/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/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/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/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/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/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/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/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/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/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/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/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/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/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/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/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/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/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/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/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/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/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/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/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/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/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/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/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/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/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/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/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/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/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/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/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/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/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/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/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/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/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/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/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/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/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/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/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/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/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/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/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/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/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/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/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/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/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/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/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/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/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/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/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/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/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/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/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/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/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/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/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/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/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/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/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/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/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/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/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/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/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/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/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/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/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/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/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/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/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/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/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/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/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/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/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/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/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/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/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/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/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/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/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/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/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/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/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/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/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/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/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/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/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/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/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/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/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/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/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/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/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/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/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/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/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/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/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/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/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/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/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/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/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/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/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/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/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/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/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/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/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/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/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/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/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/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/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/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/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/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/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/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/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/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/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/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/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/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/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/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/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/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/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/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/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/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/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/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/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/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/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/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/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/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/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/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/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/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/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/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/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/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/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/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/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/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/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/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/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/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/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/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/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/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/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/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/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/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/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/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/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/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/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/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/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/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/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/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/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/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/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/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/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/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/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/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/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/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/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/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/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/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/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/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/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/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/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/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/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/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/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/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/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/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/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/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/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/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/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/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/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/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/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/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/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/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/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/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/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/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/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/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/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/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/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/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/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/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/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/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/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/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/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/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/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/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/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/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/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/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/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/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/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/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/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/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/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/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/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/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/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/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/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/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/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/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/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/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/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/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/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/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/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/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/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/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/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/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/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/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/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/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/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/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/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/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/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/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/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/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/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/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/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/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/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/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/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/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/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/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/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/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/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/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/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/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/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/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/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/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/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/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/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/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/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/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/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/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/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/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/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/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/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/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/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/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/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/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/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/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/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/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/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/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/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/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/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/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/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/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/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/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/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/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/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/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/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/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/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/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/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/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/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/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/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/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/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/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/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/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/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/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/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/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/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/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/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/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/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/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/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/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/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/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/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/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/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/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/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/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/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/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/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/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/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/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/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/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/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/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/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/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/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/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/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/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/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/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/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/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/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/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/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/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/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/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/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/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/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/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/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/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/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/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/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/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/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/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/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/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/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/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/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/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/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/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/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/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/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/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/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/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/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/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/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/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/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/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/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/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/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/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/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/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/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/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/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/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/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/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/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/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/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/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/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/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/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/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/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/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/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/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/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/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/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/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/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/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/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/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/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/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/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/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/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/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/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/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/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/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/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/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/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/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/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/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/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/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/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/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/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/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/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/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/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/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/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/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/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/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/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/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/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/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/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/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/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/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/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/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/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/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/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/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/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/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/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/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/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/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/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/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/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/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/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/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/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/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/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/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/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/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/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/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/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/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/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/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/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/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/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/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/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/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/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/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/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/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/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/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/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/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/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/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/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/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/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/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/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/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/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/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/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/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/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/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/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/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/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/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/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/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/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/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/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/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/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/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/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/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/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/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/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/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/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/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/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/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/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/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/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/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/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/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/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/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/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/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/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/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/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/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/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/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/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/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/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/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/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/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/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/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/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/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/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/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/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/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/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/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/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/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/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/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/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/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/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/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/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/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/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/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/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/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/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/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/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/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/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/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/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/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/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/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/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/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/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/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/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/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/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/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/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/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/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/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/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/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/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/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/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/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/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/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/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/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/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/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/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/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/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/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/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/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/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/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/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/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/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/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/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/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/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/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/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/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/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/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/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/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/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/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/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/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/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/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/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/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/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/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/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/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/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/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/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/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/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/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/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/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/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/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/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/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/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/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/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/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/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/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/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/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/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/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/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/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/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/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/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/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/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/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/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/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/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/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/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/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/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/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/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/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/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/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/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/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/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/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/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/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/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/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/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/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/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/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/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/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/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/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/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/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/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/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/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/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/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/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/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/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/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/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/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/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/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/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/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/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/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/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/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/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/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/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/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/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/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/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/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/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/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/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/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/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/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/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/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/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/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/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/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/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/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/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/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/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/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/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/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/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/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/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/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/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/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/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/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/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/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/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/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/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/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/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/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/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/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/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/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/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/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/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/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/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/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/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/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/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/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/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/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/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/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/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/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/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/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/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/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/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/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/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/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/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/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/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/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/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/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/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/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/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/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/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/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/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/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/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/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/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/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/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/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/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/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/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/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/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/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/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/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/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/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/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/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/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/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/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/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/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/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/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/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/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/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/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/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/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/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/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/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/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/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/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/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/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/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/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/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/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/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/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/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/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/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/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/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/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/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/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/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/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/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/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/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/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/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/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/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/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/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/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/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/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/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/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/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/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/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/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/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/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/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/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/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/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/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/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/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/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/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/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/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/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/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/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/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/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/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/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/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/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/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/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/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/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/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/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/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/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/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/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/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/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/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/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/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/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/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/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/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/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/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/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/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/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/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/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/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/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/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/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/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/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/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/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/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/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/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/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/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/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/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/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/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/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/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/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/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/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/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/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/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/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/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/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/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/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/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/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/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/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/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/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/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/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/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/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/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/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/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/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/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/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/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/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/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/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/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/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/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/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/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/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/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/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/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/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/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/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/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/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/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/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/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/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/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/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/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/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/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/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/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/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/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/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/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/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/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/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/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/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/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/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/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/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/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/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/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/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/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/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/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/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/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/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/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/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/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/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/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/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/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/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/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/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/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/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/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/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/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/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/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/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/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/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/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/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/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/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/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/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/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/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/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/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/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/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/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/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/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/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/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/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/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/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/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/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/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/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/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/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/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/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/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/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/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/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/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/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/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/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/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/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/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/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/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/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/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/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/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/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/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/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/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/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/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/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/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/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/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/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/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/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/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/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/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/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/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/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/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/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/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/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/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/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/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/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/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/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/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/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/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/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/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/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/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/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/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/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/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/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/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/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/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/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/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/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/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/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/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/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/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/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/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/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/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/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/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/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/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/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/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/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/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/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/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/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/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/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/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/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/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/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/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/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/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/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/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/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/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/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/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/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/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/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/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/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/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/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/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/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/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/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/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/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/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/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/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/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/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/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/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/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/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/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/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/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/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/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/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/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/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/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/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/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/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/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/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/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/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/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/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/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/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/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/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/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/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/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/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/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/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/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/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/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/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/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/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/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/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/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/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/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/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/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/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/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/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/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/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/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/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/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/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/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/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/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/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/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/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/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/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/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/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/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/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/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/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/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/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/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/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/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/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/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/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/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/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/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/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/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/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/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/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/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/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/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/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/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/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/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/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/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/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/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/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/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/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/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/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/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/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/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/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/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/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/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/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/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/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/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/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/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/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/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/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/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/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/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/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/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/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/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/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/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/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/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/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/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/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/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/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/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/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/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/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/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/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/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/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/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/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/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/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/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/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/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/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/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/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/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/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/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/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/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/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/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/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/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/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/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/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/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/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/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/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/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/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/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/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/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/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/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/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/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/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/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/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/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/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/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/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/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/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/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/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/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/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/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/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/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/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/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/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/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/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/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/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/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/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/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/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/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/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/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/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/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/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/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/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/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/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/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/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/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/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/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/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/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/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/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/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/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/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/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/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/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/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/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/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/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/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/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/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/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/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/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/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/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/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/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/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/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/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/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/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/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/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/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/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/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/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/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/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/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/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/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/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/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/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/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/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/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/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/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/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/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/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/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/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/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/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/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/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/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/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/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/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/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/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/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/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/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/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/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/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/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/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/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/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/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/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/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/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/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/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/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/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/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/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/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/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/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/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/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/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/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/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/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/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/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/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/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/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/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/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/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/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/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/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/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/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/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/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/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/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/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/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/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/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/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/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/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/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/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/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/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/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/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/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/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/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/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/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/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/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/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/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/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/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/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/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/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/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/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/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/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/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/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/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/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/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/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/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/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/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/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/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/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/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/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/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/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/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/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/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/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/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/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/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/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/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/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/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/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/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/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/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/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/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/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/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/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/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/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/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/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/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/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/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/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/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/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/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/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/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/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/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/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/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/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/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/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/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/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/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/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/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/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/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/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/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/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/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/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/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/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/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/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/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/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/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/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/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/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/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/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/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/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/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/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/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/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/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/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/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/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/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/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/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/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/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/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/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/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/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/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/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/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/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/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/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/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/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/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/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/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/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/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/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/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/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/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/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/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/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/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/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/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/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/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/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/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/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/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/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/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/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/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/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/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/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/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/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/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/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/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/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/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/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/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/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/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/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/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/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/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/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/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/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/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/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/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/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/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/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/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/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/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/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/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/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/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/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/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/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/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/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/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/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/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/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/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/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/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/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/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/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/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/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/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/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/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/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/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/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/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/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/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/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/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/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/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/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/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/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/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/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/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/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/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/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/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/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/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/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/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/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/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/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/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/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/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/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/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/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/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/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/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/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/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/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/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/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/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/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/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/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/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/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/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/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/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/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/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/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/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/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/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/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/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/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/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/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/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/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/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/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/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/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/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/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/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/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/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/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/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/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/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/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/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/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/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/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/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/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/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/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/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/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/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/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/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/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/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/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/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/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/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/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/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/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/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/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/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/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/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/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/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/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/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/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/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/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/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/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/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/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/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/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/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/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/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/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/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/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/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/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/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/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/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/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/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/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/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/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/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/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/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/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/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/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/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/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/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/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/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/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/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/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/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/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/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/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/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/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/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/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/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/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/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/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/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/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/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/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/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/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/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/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/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/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/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/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/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/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/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/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/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/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/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/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/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/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/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/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/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/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/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/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/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/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/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/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/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/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/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/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/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/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/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/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/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/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/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/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/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/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/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/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/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/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/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/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/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/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/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/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/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/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/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/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/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/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/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/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/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/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/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/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/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/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/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/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/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/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/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/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/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/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/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/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/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/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/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/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/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/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/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/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/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/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/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/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/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/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/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/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/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/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/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/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/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/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/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/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/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/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/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/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/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/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/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/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/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/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/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/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/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/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/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/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/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/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/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/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/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/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/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/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/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/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/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/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/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/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/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/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/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/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/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/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/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/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/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/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/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/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/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/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/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/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/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/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/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/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/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/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/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/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/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/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/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/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/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/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/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/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/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/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/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/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/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/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/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/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/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/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/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/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/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/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/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/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/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/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/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/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/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/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/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/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/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/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/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/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/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/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/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/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/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/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/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/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/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/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/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/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/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/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/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/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/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/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/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/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/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/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/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/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/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/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/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/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/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/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/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/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/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/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/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/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/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/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/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/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/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/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/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/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/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/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/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/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/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/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/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/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/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/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/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/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/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/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/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/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/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/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/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/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/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/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/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/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/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/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/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/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/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/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/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/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/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/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/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/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/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/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/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/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/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/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/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/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/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/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/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/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/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/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/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/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/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/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/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/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/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/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/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/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/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/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/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/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/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/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/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/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/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/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/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/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/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/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/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/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/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/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/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/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/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/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/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/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/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/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/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/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/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/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/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/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/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/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/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/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/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/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/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/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/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/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/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/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/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/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/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/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/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/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/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/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/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/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/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/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/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/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/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/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/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/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/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/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/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/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/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/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/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/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/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/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/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/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/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/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/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/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/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/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/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/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/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/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/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/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/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/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/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/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/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/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/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/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/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/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/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/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/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/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/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/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/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/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/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/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/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/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/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/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/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/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/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/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/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/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/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/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/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/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/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/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/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/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/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/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/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/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/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/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/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/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/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/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/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/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/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/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/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/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/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/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/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/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/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/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/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/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/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/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/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/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/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/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/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/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/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/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/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/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/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/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/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/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/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/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/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/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/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/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/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/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/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/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/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/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/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/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/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/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/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/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/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/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/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/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/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/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/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/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/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/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/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/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/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/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/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/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/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/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/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/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/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/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/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/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/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/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/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/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/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/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/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/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/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/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/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/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/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/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/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/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/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/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/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/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/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/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/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/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/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/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/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/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/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/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/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/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/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/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/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/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/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/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/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/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/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/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/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/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/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/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/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/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/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/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/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/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/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/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/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/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/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/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/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/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/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/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/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/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/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/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/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/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/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/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/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/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/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/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/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/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/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/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/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/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/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/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/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/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/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/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/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/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/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/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/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/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/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/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/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/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/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/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/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/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/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/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/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/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/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/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/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/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/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/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/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/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/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/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/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/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/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/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/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/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/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/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/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/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/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/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/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/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/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/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/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/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/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/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/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/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/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/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/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/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/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/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/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/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/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/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/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/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/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/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/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/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/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/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/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/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/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/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/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/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/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/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/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/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/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/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/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/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/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/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/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/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/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/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/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/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/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/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/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/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/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/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/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/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/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/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/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/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/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/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/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/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/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/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/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/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/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/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/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/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/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/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/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/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/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/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/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/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/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/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/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/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/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/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/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/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/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/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/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/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/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/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/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/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/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/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/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/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/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/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/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/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/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/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/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/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/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/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/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/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/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/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/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/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/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/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/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/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/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/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/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/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/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/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/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/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/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/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/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/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/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/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/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/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/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/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/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/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/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/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/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/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/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/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/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/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/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/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/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/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/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/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/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/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/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/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/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/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/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/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/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/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/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/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/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/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/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/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/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/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/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/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/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/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/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/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/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/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/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/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/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/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/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/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/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/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/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/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/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/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/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/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/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/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/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/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/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/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/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/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/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/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/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/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/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/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/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/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/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/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/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/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/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/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/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/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/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/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/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/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/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/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/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/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/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/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/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/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/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/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/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/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/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/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/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/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/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/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/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/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/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/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/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/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/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/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/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/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/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/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/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/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/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/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/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/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/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/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/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/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/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/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/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/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/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/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/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/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/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/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/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/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/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/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/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/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/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/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/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/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/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/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/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/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/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/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/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/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/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/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/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/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/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/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/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/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/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/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/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/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/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/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/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/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/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/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/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/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/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/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/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/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/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/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/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/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/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/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/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/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/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/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/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/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/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/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/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/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/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/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/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/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/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/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/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/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/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/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/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/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/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/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/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/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/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/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/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/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/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/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/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/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/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/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/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/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/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/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/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/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/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/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/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/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/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/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/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/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/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/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/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/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/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/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/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/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/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/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/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/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/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/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/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/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/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/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/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/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/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/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/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/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/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/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/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/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/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/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/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/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/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/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/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/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/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/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/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/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/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/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/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/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/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/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/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/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/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/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/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/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/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/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/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/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/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/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/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/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/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/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/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/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/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/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/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/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/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/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/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/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/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/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/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/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/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/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/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/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/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/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/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/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/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/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/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/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/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/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/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/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/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/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/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/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/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/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/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/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/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/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/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/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/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/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/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/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/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/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/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/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/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/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/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/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/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/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/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/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/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/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/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/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/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/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/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/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/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/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/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/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/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/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/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/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/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/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/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/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/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/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/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/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/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/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/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/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/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/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/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/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/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/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/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/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/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/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/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/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/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/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/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/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/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/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/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/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/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/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/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/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/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/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/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/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/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/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/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/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/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/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/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/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/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/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/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/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/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/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/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/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/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/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/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/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/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/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/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/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/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/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/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/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/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/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/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/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/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/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/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/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/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/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/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/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/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/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/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/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/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/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/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/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/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/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/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/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/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/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/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/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/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/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/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/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/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/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/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/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/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/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/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/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/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/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/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/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/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/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/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/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/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/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/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/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/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/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/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/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/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/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/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/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/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/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/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/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/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/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/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/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/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/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/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/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/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/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/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/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/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/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/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/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/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/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/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/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/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/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/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/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/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/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/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/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/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/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/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/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/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/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/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/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/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/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/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/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/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/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/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/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/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/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/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/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/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/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/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/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/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/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/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/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/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/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/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/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/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/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/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/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/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/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/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/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/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/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/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/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/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/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/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/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/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/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/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/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/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/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/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/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/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/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/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/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/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/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/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/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/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/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/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/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/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/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/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/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/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/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/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/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/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/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/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/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/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/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/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/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/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/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/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/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/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/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/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/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/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/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/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/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/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/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/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/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/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/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/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/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/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/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/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/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/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/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/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/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/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/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/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/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/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/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/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/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/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/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/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/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/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/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/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/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/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/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/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/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/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/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/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/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/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/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/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/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/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/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/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/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/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/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/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/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/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/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/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/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/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/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/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/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/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/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/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/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/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/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/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/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/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/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/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/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/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/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/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/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/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/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/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/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/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/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/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/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/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/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/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/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/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/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/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/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/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/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/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/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/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/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/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/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/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/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/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/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/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/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/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/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/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/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/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/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/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/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/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/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/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/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/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/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/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/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/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/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/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/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/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/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/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/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/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/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/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/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/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/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/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/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/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/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/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/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/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/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/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/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/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/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/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/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/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/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/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/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/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/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/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/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/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/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/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/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/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/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/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/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/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/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/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/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/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/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/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/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/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/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/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/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/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/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/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/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/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/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/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/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/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/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/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/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/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/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/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/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/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/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/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/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/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/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/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/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/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/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/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/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/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/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/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/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/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/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/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/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/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/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/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/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/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/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/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/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/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/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/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/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/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/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/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/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/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/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/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/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/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/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/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/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/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/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/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/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/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/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/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/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/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/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/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/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/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/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/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/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/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/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/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/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/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/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/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/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/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/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/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/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/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/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/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/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/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/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/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/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/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/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/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/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/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/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/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/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/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/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/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/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/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/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/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/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/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/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/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/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/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/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/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/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/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/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/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/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/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/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/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/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/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/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/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/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/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/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/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/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/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/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/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/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/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/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/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/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/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/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/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/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/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/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/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/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/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/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/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/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/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/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/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/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/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/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/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/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/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/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/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/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/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/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/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/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/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/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/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/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/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/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/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/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/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/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/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/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/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/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/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/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/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/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/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/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/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/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/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/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/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/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/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/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/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/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/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/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/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/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/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/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/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/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/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/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/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/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/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/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/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/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/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/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/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/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/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/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/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/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/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/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/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/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/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/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/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/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/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/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/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/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/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/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/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/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/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/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/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/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/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/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/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/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/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/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/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/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/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/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/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/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/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/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/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/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/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/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/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/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/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/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/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/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/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/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/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/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/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/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/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/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/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/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/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/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/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/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/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/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/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/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/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/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/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/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/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/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/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/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/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/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/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/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/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/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/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/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/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/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/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/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/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/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/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/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/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/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/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/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/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/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/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/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/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/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/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/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/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/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/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/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/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/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/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/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/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/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/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/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/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/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/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/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/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/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/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/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/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/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/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/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/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/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/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/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/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/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/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/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/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/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/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/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/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/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/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/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/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/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/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/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/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/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/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/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/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/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/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/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/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/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/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/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/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/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/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/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/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/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/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/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/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/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/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/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/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/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/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/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/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/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/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/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/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/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/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/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/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/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/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/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/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/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/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/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/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/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/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/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/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/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/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/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/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/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/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/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/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/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/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/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/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/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/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/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/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/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/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/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/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/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/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/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/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/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/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/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/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/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/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/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/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/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/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/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/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/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/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/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/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/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/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/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/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/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/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/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/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/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/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/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/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/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/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/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/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/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/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/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/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/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/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/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/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/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/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/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/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/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/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/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/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/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/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/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/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/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/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/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/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/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/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/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/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/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/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/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/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/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/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/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/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/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/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/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/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/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/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/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/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/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/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/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/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/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/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/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/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/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/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/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/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/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/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/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/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/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/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/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/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/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/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/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/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/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/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/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/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/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/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/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/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/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/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/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/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/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/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/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/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/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/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/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/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/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/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/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/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/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/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/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/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/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/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/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/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/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/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/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/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/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/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/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/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/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/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/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/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/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/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/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/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/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/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/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/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/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/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/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/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/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/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/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/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/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/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/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/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/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/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/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/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/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/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/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/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/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/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/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/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/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/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/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/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/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/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/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/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/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/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/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/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/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/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/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/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/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/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/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/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/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/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/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/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/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/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/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/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/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/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/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/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/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/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/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/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/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/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/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/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/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/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/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/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/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/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/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/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/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/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/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/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/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/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/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/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/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/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/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/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/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/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/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/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/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/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/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/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/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/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/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/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/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/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/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/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/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/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/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/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/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/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/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/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/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/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/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/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/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/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/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/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/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/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/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/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/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/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/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/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/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/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/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/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/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/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/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/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/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/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/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/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/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/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/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/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/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/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/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/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/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/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/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/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/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/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/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/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/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/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/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/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/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/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/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/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/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/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/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/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/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/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/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/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/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/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/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/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/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/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/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/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/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/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/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/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/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/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/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/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/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/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/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/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/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/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/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/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/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/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/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/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/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/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/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/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/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/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/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/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/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/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/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/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/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/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/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/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/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/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/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/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/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/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/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/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/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/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/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/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/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/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/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/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/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/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/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/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/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/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/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/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/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/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/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/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/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/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/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/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/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/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/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/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/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/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/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/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/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/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/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/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/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/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/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/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/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/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/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/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/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/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/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/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/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/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/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/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/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/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/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/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/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/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/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/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/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/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/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/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/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/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/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/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/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/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/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/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/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/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/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/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/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/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/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/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/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/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/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/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/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/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/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/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/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/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/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/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/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/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/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/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/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/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/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/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/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/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/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/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/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/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/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/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/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/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/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/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/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/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/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/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/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/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/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/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/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/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/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/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/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/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/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/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/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/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/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/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/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/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/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/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/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/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/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/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/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/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/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/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/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/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/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/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/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/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/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/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/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/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/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/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/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/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/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/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/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/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/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/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/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/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/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/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/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/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/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/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/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/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/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/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/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/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/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/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/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/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/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/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/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/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/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/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/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/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/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/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/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/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/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/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/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/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/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/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/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/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/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/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/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/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/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/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/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/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/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/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/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/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/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/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/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/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/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/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/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/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/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/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/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/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/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/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/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/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/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/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/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/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/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/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/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/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/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/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/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/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/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/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/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/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/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/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/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/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/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/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/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/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/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/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/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/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/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/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/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/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/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/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/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/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/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/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/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/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/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/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/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/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/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/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/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/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/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/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/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/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/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/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/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/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/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/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/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/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/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/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/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/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/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/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/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/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/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/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/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/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/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/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/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/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/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/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/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/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/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/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/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/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/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/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/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/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/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/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/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/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/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/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/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/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/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/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/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/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/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/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/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/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/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/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/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/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/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/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/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/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/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/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/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/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/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/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/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/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/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/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/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/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/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/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/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/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/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/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/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/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/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/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/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/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/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/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/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/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/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/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/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/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/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/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/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/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/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/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/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/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/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/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/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/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/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/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/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/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/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/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/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/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/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/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/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/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/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/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/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/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/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/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/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/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/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/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/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/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/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/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/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/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/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/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/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/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/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/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/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/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/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/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/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/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/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/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/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/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/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/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/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/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/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/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/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/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/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/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/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/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/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/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/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/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/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/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/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/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/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/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/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/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/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/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/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/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/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/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/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/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/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/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/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/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/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/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/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/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/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/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/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/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/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/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/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/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/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/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/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/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/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/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/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/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/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/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/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/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/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/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/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/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/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/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/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/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/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/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/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/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/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/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/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/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/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/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/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/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/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/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/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/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/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/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/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/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/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/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/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/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/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/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/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/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/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/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/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/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/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/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/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/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/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/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/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/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/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/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/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/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/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/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/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/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/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/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/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/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/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/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/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/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/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/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/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/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/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/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/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/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/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/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/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/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/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/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/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/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/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/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/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/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/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/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/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/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/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/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/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/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/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/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/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/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/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/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/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/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/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/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/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/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/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/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/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/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/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/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/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/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/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/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/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/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/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/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/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/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/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/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/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/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/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/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/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/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/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/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/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/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/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/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/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/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/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/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/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/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/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/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/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/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/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/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/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/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/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/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/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/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/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/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/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/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/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/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/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/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/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/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/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/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/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/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/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/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/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/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/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/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/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/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/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/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/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/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/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/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/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/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/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/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/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/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/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/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/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/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/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/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/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/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/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/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/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/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/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/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/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/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/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/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/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/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/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/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/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/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/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/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/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/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/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/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/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/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/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/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/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/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/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/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/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/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/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/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/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/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/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/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/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/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/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/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/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/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/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/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/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/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/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/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/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/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/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/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/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/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/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/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/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/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/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/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/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/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/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/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/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/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/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/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/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/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/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/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/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/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/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/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/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/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/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/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/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/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/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/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/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/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/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/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/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/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/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/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/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/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/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/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/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/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/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/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/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/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/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/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/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/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/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/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/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/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/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/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/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/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/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/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/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/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/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/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/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/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/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/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/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/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/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/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/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/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/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/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/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/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/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/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/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/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/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/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/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/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/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/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/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/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/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/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/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/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/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/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/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/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/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/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/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/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/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/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/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/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/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/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/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/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/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/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/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/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/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/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/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/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/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/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/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/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/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/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/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/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/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/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/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/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/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/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/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/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/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/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/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/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/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/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/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/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/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/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/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/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/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/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/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/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/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/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/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/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/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/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/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/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/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/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/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/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/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/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/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/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/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/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/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/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/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/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/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/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/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/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/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/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/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/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/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/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/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/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/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/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/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/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/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/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/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/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/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/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/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/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/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/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/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/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/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/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/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/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/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/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/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/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/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/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/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/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/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/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/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/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/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/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/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/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/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/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/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/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/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/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/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/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/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/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/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/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/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/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/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/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/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/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/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/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/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/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/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/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/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/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/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/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/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/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/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/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/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/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/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/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/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/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/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/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/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/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/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/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/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/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/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/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/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/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/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/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/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/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/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/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/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/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/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/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/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/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/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/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/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/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/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/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/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/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/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/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/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/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/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/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/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/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/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/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/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/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/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/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/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/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/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/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/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/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/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/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/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/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/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/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/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/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/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/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/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/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/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/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/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/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/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/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/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/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/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/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/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/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/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/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/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/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/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/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/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/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/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/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/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/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/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/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/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/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/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/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/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/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/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/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/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/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/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/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/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/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/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/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/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/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/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/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/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/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/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/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/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/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/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/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/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/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/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/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/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/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/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/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/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/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/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/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/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/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/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/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/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/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/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/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/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/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/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/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/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/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/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/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/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/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/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/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/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/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/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/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/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/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/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/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/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/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/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/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/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/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/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/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/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/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/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/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/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/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/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/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/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/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/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/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/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/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/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/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/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/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/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/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/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/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/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/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/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/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/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/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/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/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/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/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/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/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/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/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/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/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/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/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/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/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/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/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/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/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/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/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/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/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/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/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/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/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/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/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/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/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/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/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/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/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/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/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/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/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/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/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/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/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/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/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/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/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/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/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/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/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/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/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/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/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/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/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/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/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/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/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/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/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/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/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/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/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/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/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/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/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/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/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/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/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/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/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/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/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/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/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/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/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/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/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/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/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/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/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/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/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/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/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/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/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/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/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/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/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/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/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/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/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/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/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/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/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/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/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/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/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/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/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/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/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/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/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/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/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/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/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/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/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/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/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/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/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/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/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/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/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/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/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/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/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/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/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/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/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/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/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/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/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/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/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/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/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/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/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/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/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/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/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/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/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/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/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/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/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/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/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/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/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/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/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/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/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/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/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/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/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/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/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/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/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/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/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/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/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/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/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/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/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/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/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/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/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/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/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/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/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/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/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/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/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/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/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/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/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/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/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/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/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/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/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/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/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/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/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/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/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/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/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/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/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/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/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/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/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/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/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/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/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/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/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/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/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/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/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/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/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/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/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/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/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/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/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/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/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/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/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/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/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/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/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/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/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/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/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/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/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/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/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/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/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/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/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/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/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/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/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/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/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/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/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/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/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/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/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/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/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/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/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/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/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/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/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/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/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/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/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/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/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/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/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/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/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/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/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/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/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/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/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/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/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/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/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/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/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/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/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/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/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/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/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/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/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/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/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/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/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/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/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/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/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/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/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/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/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/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/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/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/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/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/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/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/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/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/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/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/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/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/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/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/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/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/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/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/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/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/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/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/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/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/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/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/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/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/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/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/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/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/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/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/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/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/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/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/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/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/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/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/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/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/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/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/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/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/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/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/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/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/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/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/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/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/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/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/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/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/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/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/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/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/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/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/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/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/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/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/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/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/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/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/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/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/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/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/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/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/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/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/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/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/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/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/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/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/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/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/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/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/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/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/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/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/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/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/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/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/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/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/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/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/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/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/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/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/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/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/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/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/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/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/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/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/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/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/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/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/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/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/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/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/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/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/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/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/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/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/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/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/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/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/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/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/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/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/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/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/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/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/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/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/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/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/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/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/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/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/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/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/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/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/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/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/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/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/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/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/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/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/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/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/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/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/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/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/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/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/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/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/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/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/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/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/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/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/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/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/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/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/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/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/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/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/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/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/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/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/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/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/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/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/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/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/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/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/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/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/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/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/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/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/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/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/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/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/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/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/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/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/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/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/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/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/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/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/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/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/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/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/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/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/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/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/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/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/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/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/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/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/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/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/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/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/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/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/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/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/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/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/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/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/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/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/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/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/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/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/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/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/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/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/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/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/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/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/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/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/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/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/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/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/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/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/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/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/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/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/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/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/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/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/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/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/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/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/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/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/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/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/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/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/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/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/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/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/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/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/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/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/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/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/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/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/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/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/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/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/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/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/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/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/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/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/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/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/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/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/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/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/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/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/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/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/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/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/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/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/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/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/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/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/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/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/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/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/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/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/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/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/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/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/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/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/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/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/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/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/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/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/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/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/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/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/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/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/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/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/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/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/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/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/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/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/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/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/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/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/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/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/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/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/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/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/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/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/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/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/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/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/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/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/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/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/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/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/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/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/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/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/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/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/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/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/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/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/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/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/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/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/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/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/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/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/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/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/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/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/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/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/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/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/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/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/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/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/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/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/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/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/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/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/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/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/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/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/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/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/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/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/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/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/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/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/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/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/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/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/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/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/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/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/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/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/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/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/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/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/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/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/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/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/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/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/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/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/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/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/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/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/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/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/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/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/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/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/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/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/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/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/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/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/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/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/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/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/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/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/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/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/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/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/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/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/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/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/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/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/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/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/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/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/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/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/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/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/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/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/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/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/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/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/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/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/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/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/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/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/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/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/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/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/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/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/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/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/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/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/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/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/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/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/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/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/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/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/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/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/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/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/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/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/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/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/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/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/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/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/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/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/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/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/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/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/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/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/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/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/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/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/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/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/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/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/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/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/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/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/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/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/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/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/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/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/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/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/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/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/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/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/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/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/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/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/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/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/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/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/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/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/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/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/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/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/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/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/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/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/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/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/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/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/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/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/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/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/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/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/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/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/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/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/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/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/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/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/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/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/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/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/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/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/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/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/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/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/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/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/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/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/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/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/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/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/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/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/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/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/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/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/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/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/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/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/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/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/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/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/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/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/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/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/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/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/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/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/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/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/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/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/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/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/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/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/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/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/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/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/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/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/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/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/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/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/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/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/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/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/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/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/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/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/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/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/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/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/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/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/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/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/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/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/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/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/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/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/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/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/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/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/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/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/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/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/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/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/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/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/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/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/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/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/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/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/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/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/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/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/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/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/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/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/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/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/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/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/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/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/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/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/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/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/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/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/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/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/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/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/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/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/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/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/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/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/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/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/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/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/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/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/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/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/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/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/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/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/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/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/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/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/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/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/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/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/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/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/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/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/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/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/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/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/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/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/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/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/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/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/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/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/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/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/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/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/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/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/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/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/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/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/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/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/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/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/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/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/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/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/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/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/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/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/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/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/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/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/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/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/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/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/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/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/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/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/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/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/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/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/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/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/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/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/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/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/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/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/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/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/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/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/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/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/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/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/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/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/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/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/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/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/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/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/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/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/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/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/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/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/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/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/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/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/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/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/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/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/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/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/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/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/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/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/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/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/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/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/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/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/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/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/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/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/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/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/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/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/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/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/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/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/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/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/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/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/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/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/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/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/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/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/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/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/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/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/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/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/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/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/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/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/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/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/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/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/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/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/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/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/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/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/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/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/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/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/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/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/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/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/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/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/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/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/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/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/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/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/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/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/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/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/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/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/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/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/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/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/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/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/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/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/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/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/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/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/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/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/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/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/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/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/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/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/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/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/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/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/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/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/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/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/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/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/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/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/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/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/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/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/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/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/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/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/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/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/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/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/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/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/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/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/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/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/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/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/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/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/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/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/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/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/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/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/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/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/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/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/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/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/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/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/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/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/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/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/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/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/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/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/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/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/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/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/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/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/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/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/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/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/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/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/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/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/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/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/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/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/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/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/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/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/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/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/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/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/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/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/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/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/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/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/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/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/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/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/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/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/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/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/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/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/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/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/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/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/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/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/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/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/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/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/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/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/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/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/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/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/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/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/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/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/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/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/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/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/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/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/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/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/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/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/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/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/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/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/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/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/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/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/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/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/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/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/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/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/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/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/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/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/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/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/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/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/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/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/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/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/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/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/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/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/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/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/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/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/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/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/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/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/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/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/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/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/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/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/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/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/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/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/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/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/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/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/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/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/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/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/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/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/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/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/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/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/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/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/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/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/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/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/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/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/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/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/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/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/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/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/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/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/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/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/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/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/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/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/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/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/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/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/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/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/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/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/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/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/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/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/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/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/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/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/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/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/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/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/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/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/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/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/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/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/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/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/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/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/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/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/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/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/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/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/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/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/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/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/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/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/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/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/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/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/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/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/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/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/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/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/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/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/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/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/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/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/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/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/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/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/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/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/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/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/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/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/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/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/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/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/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/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/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/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/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/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/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/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/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/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/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/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/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/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/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/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/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/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/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/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/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/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/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/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/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/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/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/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/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/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/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/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/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/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/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/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/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/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/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/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/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/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/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/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/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/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/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/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/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/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/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/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/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/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/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/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/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/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/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/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/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/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/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/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/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/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/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/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/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/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/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/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/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/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/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/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/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/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/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/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/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/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/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/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/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/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/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/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/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/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/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/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/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/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/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/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/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/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/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/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/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/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/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/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/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/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/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/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/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/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/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/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/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/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/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/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/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/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/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/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/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/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/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/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/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/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/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/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/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/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/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/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/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/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/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/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/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/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/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/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/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/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/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/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/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/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/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/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/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/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/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/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/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/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/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/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/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/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/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/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/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/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/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/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/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/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/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/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/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/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/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/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/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/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/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/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/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/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/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/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/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/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/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/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/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/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/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/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/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/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/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/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/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/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/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/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/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/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/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/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/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/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/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/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/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/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/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/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/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/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/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/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/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/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/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/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/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/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/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/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/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/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/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/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/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/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/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/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/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/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/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/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/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/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/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/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/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/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/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/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/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/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/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/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/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/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/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/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/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/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/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/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/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/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/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/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/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/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/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/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/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/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/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/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/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/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/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/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/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/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/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/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/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/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/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/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/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/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/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/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/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/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/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/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/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/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/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/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/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/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/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/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/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/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/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/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/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/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/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/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/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/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/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/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/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/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/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/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/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/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/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/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/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/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/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/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/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/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/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/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/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/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/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/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/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/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/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/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/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/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/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/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/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/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/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/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/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/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/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/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/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/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/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/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/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/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/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/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/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/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/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/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/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/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/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/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/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/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/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/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/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/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/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/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/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/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/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/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/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/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/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/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/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/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/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/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/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/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/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/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/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/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/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/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/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/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/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/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/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/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/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/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/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/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/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/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/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/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/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/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/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/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/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/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/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/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/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/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/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/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/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/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/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/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/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/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/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/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/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/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/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/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/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/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/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/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/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/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/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/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/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/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/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/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/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/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/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/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/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/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/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/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/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/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/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/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/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/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/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/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/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/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/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/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/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/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/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/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/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/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/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/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/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/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/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/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/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/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/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/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/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/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/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/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/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/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/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/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/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/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/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/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/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/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/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/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/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/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/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/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/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/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/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/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/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/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/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/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/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/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/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/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/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/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/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/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/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/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/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/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/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/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/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/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/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/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/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/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/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/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/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/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/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/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/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/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/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/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/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/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/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/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/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/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/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/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/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/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/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/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/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/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/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/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/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/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/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/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/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/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/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/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/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/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/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/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/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/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/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/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/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/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/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/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/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/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/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/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/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/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/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/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/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/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/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/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/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/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/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/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/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/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/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/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/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/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/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/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/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/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/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/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/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/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/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/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/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/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/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/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/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/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/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/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/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/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/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/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/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/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/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/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/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/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/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/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/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/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/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/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/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/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/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/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/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/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/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/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/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/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/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/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/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/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/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/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/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/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/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/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/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/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/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/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/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/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/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/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/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/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/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/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/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/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/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/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/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/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/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/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/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/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/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/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/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/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/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/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/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/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/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/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/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/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/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/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/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/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/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/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/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/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/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/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/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/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/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/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/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/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/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/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/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/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/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/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/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/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/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/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/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/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/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/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/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/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/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/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/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/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/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/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/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/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/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/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/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/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/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/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/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/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/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/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/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/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/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/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/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/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/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/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/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/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/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/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/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/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/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/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/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/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/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/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/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/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/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/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/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/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/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/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/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/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/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/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/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/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/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/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/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/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/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/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/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/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/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/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/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/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/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/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/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/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/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/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/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/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/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/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/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/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/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/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/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/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/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/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/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/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/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/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/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/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/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/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/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/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/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/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/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/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/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/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/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/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/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/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/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/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/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/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/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/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/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/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/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/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/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/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/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/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/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/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/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/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/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/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/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/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/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/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/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/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/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/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/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/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/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/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/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/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/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/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/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/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/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/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/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/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/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/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/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/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/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/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/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/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/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/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/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/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/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/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/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/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/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/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/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/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/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/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/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/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/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/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/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/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/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/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/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/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/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/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/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/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/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/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/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/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/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/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/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/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/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/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/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/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/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/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/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/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/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/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/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/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/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/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/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/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/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/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/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/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/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/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/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/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/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/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/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/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/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/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/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/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/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/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/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/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/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/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/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/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/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/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/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/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/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/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/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/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/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/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/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/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/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/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/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/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/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/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/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/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/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/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/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/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/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/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/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/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/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/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/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/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/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/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/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/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/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/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/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/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/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/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/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/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/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/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/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/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/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/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/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/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/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/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/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/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/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/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/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/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/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/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/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/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/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/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/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/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/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/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/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/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/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/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/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/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/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/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/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/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/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/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/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/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/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/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/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/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/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/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/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/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/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/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/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/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/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/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/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/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/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/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/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/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/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/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/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/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/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/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/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/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/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/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/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/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/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/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/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/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/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/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/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/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/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/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/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/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/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/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/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/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/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/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/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/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/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/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/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/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/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/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/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/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/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/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/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/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/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/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/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/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/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/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/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/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/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/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/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/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/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/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/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/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/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/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/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/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/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/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/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/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/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/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/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/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/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/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/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/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/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/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/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/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/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/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/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/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/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/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/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/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/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/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/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/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/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/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/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/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/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/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/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/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/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/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/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/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/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/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/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/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/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/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/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/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/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/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/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/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/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/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/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/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/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/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/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/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/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/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/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/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/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/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/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/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/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/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/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/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/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/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/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/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/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/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/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/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/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/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/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/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/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/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/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/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/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/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/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/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/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/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/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/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/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/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/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/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/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/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/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/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/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/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/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/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/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/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/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/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/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/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/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/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/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/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/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/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/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/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/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/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/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/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/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/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/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/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/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/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/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/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/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/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/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/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/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/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/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/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/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/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/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/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/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/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/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/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/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/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/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/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/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/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/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/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/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/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/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/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/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/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/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/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/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/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/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/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/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/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/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/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/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/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/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/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/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/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/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/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/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/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/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/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/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/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/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/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/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/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/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/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/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/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/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/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/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/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/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/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/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/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/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/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/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/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/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/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/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/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/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/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/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/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/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/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/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/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/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/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/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/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/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/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/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/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/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/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/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/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/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/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/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/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/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/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/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/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/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/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/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/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/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/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/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/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/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/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/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/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/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/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/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/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/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/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/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/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/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/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/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/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/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/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/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/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/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/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/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/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/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/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/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/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/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/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/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/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/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/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/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/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/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/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/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/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/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/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/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/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/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/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/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/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/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/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/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/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/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/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/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/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/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/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/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/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/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/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/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/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/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/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/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/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/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/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/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/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/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/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/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/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/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/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/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/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/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/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/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/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/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/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/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/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/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/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/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/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/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/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/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/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/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/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/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/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/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/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/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/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/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/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/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/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/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/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/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/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/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/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/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/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/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/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/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/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/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/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/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/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/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/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/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/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/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/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/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/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/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/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/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/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/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/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/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/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/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/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/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/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/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/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/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/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/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/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/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/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/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/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/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/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/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/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/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/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/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/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/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/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/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/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/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/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/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/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/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/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/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/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/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/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/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/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/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/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/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/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/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/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/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/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/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/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/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/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/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/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/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/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/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/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/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/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/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/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/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/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/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/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/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/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/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/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/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/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/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/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/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/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/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/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/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/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/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/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/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/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/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/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/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/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/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/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/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/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/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/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/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/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/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/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/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/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/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/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/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/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/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/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/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/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/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/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/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/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/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/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/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/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/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/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/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/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/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/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/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/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/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/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/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/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/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/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/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/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/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/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/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/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/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/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/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/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/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/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/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/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/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/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/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/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/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/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/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/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/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/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/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/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/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/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/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/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/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/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/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/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/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/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/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/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/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/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/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/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/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/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/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/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/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/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/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/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/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/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/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/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/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/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/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/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/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/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/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/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/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/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/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/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/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/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/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/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/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/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/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/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/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/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/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/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/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/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/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/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/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/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/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/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/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/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/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/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/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/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/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/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/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/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/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/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/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/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/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/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/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/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/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/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/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/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/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/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/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/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/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/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/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/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/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/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/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/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/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/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/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/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/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/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/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/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/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/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/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/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/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/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/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/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/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/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/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/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/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/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/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/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/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/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/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/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/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/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/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/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/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/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/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/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/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/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/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/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/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/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/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/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/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/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/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/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/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/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/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/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/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/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/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/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/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/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/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/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/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/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/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/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/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/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/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/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/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/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/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/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/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/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/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/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/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/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/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/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/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/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/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/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/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/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/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/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/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/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/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/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/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/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/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/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/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/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/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/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/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/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/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/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/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/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/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/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/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/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/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/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/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/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/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/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/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/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/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/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/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/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/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/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/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/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/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/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/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/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/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/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/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/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/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/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/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/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/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/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/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/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/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/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/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/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/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/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/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/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/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/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/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/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/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/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/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/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/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/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/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/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/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/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/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/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/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/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/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/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/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/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/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/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/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/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/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/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/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/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/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/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/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/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/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/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/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/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/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/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/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/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/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/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/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/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/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/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/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/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/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/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/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/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/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/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/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/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/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/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/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/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/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/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/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/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/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/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/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/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/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/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/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/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/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/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/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/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/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/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/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/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/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/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/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/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/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/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/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/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/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/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/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/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/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/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/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/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/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/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/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/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/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/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/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/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/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/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/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/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/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/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/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/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/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/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/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/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/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/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/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/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/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/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/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/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/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/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/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/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/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/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/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/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/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/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/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/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/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/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/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/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/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/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/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/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/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/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/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/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/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/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/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/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/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/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/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/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/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/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/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/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/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/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/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/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/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/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/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/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/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/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/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/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/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/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/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/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/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/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/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/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/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/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/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/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/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/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/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/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/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/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/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/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/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/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/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/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/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/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/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/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/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/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/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/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/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/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/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/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/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/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/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/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/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/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/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/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/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/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/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/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/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/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/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/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/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/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/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/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/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/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/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/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/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/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/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/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/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/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/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/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/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/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/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/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/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/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/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/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/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/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/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/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/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/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/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/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/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/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/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/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/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/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/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/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/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/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/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/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/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/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/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/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/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/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/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/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/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/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/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/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/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/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/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/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/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/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/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/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/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/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/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/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/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/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/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/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/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/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/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/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/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/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/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/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/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/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/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/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/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/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/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/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/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/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/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/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/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/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/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/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/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/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/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/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/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/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/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/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/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/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/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/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/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/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/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/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/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/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/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/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/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/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/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/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/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/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/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/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/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/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/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/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/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/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/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/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/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/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/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/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/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/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/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/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/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/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/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/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/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/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/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/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/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/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/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/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/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/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/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/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/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/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/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/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/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/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/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/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/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/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/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/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/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/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/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/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/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/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/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/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/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/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/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/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/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/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/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/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/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/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/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/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/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/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/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/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/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/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/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/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/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/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/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/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/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/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/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/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/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/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/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/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/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/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/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/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/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/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/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/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/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/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/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/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/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/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/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/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/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/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/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/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/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/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/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/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/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/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/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/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/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/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/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/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/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/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/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/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/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/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/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/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/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/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/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/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/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/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/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/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/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/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/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/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/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/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/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/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/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/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/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/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/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/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/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/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/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/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/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/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/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/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/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/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/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/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/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/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/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/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/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/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/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/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/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/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/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/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/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/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/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/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/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/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/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/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/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/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/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/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/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/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/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/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/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/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/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/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/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/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/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/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/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/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/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/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/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/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/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/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/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/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/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/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/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/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/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/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/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/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/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/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/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/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/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/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/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/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/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/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/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/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/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/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/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/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/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/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/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/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/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/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/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/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/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/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/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/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/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/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/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/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/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/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/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/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/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/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/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/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/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/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/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/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/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/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/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/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/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/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/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/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/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/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/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/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/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/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/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/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/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/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/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/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/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/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/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/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/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/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/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/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/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/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/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/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/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/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/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/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/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/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/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/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/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/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/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/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/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/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/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/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/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/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/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/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/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/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/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/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/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/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/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/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/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/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/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/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/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/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/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/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/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/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/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/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/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/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/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/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/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/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/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/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/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/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/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/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/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/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/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/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/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/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/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/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/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/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/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/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/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/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/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/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/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/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/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/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/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/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/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/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/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/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/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/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/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/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/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/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/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/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/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/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/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/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/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/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/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/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/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/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/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/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/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/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/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/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/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/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/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/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/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/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/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/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/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/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/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/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/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/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/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/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/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/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/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/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/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/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/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/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/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/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/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/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/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/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/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/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/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/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/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/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/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/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/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/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/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/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/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/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/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/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/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/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/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/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/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/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/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/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/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/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/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/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/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/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/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/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/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/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/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/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/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/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/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/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/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/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/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/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/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/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/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/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/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/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/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/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/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/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/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/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/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/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/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/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/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/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/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/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/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/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/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/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/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/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/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/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/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/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/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/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/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/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/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/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/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/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/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/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/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/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/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/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/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/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/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/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/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/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/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/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/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/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/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/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/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/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/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/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/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/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/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/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/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/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/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/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/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/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/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/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/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/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/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/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/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/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/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/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/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/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/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/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/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/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/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/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/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/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/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/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/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/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/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/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/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/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/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/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/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/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/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/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/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/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/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/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/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/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/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/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/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/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/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/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/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/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/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/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/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/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/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/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/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/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/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/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/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/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/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/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/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/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/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/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/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/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/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/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/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/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/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/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/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/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/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/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/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/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/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/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/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/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/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/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/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/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/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/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/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/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/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/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/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/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/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/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/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/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/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/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/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/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/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/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/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/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/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/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/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/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/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/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/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/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/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/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/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/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/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/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/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/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/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/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/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/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/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/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/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/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/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/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/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/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/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/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/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/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/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/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/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/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/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/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/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/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/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/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/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/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/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/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/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/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/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/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/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/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/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/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/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/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/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/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/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/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/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/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/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/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/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/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/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/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/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/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/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/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/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/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/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/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/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/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/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/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/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/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/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/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/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/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/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/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/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/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/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/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/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/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/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/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/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/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/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/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/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/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/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/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/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/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/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/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/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/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/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/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/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/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/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/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/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/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/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/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/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/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/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/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/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/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/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/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/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/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/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/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/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/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/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/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/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/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/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/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/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/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/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/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/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/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/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/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/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/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/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/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/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/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/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/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/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/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/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/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/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/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/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/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/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/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/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/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/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/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/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/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/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/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/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/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/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/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/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/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/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/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/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/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/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/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/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/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/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/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/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/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/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/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/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/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/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/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/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/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/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/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/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/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/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/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/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/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/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/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/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/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/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/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/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/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/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/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/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/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/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/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/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/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/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/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/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/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/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/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/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/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/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/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/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/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/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/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/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/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/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/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/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/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/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/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/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/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/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/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/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/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/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/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/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/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/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/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/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/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/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/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/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/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/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/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/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/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/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/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/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/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/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/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/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/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/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/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/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/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/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/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/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/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/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/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/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/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/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/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/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/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/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/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/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/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/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/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/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/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/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/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/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/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/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/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/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/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/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/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/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/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/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/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/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/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/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/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/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/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/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/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/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/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/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/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/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/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/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/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/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/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/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/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/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/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/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/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/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/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/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/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/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/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/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/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/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/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/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/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/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/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/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/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/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/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/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/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/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/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/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/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/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/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/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/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/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/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/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/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/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/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/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/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/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/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/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/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/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/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/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/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/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/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/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/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/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/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/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/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/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/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/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/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/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/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/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/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/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/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/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/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/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/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/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/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/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/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/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/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/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/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/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/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/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/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/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/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/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/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/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/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/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/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/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/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/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/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/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/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/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/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/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/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/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/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/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/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/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/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/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/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/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/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/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/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/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/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/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/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/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/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/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/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/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/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/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/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/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/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/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/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/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/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/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/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/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/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/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/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/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/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/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/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/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/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/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/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/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/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/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/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/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/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/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/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/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/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/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/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/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/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/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/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/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/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/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/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/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/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/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/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/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/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/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/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/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/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/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/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/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/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/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/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/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/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/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/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/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/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/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/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/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/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/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/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/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/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/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/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/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/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/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/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/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/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/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/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/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/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/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/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/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/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/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/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/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/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/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/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/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/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/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/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/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/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/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/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/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/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/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/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/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/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/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/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/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/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/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/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/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/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/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/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/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/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/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/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/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/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/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/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/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/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/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/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/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/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/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/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/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/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/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/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/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/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/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/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/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/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/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/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/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/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/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/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/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/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/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/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/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/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/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/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/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/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/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/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/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/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/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/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/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/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/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/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/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/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/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/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/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/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/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/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/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/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/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/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/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/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/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/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/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/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/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/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/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/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/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/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/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/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/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/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/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/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/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/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/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/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/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/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/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/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/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/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/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/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/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/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/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/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/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/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/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/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/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/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/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/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/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/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/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/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/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/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/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/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/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/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/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/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/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/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/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/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/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/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/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/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/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/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/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/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/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/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/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/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/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/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/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/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/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/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/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/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/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/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/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/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/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/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/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/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/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/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/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/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/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/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/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/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/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/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/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/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/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/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/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/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/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/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/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/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/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/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/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/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/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/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/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/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/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/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/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/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/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/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/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/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/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/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/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/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/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/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/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/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/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/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/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/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/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/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/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/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/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/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/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/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/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/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/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/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/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/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/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/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/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/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/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/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/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/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/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/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/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/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/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/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/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/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/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/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/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/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/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/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/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/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/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/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/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/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/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/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/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/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/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/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/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/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/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/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/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/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/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/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/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/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/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/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/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/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/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/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/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/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/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/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/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/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/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/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/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/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/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/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/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/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/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/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/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/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/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/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/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/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/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/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/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/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/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/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/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/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/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/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/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/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/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/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/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/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/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/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/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/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/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/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/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/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/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/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/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/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/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/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/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/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/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/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/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/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/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/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/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/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/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/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/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/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/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/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/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/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/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/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/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/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/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/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/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/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/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/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/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/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/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/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/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/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/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/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/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/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/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/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/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/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/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/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/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/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/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/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/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/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/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/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/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/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/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/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/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/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/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/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/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/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/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/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/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/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/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/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/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/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/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/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/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/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/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/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/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/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/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/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/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/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/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/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/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/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/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/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/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/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/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/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/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/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/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/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/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/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/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/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/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/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/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/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/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/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/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/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/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/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/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/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/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/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/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/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/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/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/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/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/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/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/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/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/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/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/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/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/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/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/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/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/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/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/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/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/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/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/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/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/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/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/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/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/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/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/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/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/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/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/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/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/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/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/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/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/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/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/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/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/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/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/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/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/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/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/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/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/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/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/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/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/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/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/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/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/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/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/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/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/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/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/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/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/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/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/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/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/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/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/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/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/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/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/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/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/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/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/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/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/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/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/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/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/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/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/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/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/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/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/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/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/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/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/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/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/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/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/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/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/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/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/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/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/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/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/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/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/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/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/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/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/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/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/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/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/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/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/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/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/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/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/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/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/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/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/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/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/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/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/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/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/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/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/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/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/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/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/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/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/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/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/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/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/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/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/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/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/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/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/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/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/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/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/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/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/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/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/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/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/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/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/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/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/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/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/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/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/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/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/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/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/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/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/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/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/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/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/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/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/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/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/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/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/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/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/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/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/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/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/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/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/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/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/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/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/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/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/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/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/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/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/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/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/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/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/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/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/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/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/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/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/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/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/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/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/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/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/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/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/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/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/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/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/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/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/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/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/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/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/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/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/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/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/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/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/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/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/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/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/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/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/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/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/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/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/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/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/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/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/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/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/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/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/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/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/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/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/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/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/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/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/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/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/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/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/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/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/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/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/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/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/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/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/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/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/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/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/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/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/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/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/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/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/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/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/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/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/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/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/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/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/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/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/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/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/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/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/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/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/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/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/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/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/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/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/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/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/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/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/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/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/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/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/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/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/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/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/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/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/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/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/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/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/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/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/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/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/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/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/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/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/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/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/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/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/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/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/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/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/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/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/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/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/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/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/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/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/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/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/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/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/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/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/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/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/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/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/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/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/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/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/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/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/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/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/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/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/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/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/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/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/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/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/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/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/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/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/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/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/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/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/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/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/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/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/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/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/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/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/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/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/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/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/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/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/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/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/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/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/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/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/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/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/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/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/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/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/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/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/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/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/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/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/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/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/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/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/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/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/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/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/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/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/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/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/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/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/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/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/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/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/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/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/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/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/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/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/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/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/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/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/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/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/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/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/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/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/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/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/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/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/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/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/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/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/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/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/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/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/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/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/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/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/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/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/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/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/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/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/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/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/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/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/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/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/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/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/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/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/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/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/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/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/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/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/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/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/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/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/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/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/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/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/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/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/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/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/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/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/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/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/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/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/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/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/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/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/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/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/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/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/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/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/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/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/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/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/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/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/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/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/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/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/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/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/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/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/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/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/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/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/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/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/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/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/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/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/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/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/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/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/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/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/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/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/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/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/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/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/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/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/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/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/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/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/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/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/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/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/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/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/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/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/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/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/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/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/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/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/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/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/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/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/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/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/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/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/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/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/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/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/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/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/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/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/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/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/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/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/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/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/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/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/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/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/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/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/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/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/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/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/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/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/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/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/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/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/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/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/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/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/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/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/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/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/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/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/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/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/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/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/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/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/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/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/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/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/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/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/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/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/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/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/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/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/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/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/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/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/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/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/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/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/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/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/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/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/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/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/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/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/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/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/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/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/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/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/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/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/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/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/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/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/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/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/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/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/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/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/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/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/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/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/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/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/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/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/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/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/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/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/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/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/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/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/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/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/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/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/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/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/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/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/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/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/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/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/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/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/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/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/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/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/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/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/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/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/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/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/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/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/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/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/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/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/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/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/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/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/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/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/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/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/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/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/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/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/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/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/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/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/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/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/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/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/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/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/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/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/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/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/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/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/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/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/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/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/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/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/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/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/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/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/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/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/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/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/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/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/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/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/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/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/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/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/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/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/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/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/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/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/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/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/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/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/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/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/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/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/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/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/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/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/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/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/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/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/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/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/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/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/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/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/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/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/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/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/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/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/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/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/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/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/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/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/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/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/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/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/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/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/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/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/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/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/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/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/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/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/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/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/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/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/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/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/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/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/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/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/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/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/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/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/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/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/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/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/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/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/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/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/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/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/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/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/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/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/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/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/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/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/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/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/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/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/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/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/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/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/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/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/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/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/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/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/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/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/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/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/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/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/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/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/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/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/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/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/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/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/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/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/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/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/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/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/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/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/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/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/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/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/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/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/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/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/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/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/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/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/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/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/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/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/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/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/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/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/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/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/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/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/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/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/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/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/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/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/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/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/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/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/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/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/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/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/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/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/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/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/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/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/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/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/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/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/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/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/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/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/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/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/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/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/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/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/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/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/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/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/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/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/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/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/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/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/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/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/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/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/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/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/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/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/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/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/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/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/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/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/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/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/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/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/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/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/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/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/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/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/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/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/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/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/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/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/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/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/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/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/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/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/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/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/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/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/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/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/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/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/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/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/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/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/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/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/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/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/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/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/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/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/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/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/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/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/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/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/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/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/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/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/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/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/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/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/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/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/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/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/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/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/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/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/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/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/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/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/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/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/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/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/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/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/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/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/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/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/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/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/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/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/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/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/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/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/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/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/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/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/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/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/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/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/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/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/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/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/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/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/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/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/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/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/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/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/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/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/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/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/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/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/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/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/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/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/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/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/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/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/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/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/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/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/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/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/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/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/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/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/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/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/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/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/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/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/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/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/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/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/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/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/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/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/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/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/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/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/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/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/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/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/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/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/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/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/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/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/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/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/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/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/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/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/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/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/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/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/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/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/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/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/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/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/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/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/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/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/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/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/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/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/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/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/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/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/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/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/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/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/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/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/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/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/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/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/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/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/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/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/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/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/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/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/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/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/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/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/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/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/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/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/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/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/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/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/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/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/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/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/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/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/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/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/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/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/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/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/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/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/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/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/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/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/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/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/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/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/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/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/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/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/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/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/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/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/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/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/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/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/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/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/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/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/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/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/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/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/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/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/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/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/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/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/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/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/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/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/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/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/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/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/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/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/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/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/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/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/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/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/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/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/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/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/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/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/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/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/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/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/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/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/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/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/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/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/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/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/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/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/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/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/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/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/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/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/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/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/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/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/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/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/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/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/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/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/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/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/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/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/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/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/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/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/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/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/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/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/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/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/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/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/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/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/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/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/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/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/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/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/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/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/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/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/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/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/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/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/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/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/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/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/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/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/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/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/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/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/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/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/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/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/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/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/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/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/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/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/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/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/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/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/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/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/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/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/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/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/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/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/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/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/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/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/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/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/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/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/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/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/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/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/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/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/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/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/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/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/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/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/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/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/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/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/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/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/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/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/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/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/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/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/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/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/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/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/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/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/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/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/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/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/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/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/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/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/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/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/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/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/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/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/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/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/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/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/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/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/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/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/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/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/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/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/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/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/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/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/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/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/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/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/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/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/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/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/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/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/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/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/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/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/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/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/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/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/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/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/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/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/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/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/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/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/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/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/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/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/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/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/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/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/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/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/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/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/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/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/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/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/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/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/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/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/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/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/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/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/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/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/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/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/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/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/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/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/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/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/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/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/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/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/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/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/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/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/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/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/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/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/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/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/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/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/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/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/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/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/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/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/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/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/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/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/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/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/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/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/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/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/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/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/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/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/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/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/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/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/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/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/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/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/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/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/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/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/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/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/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/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/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/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/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/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/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/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/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/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/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/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/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/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/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/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/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/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/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/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/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/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/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/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/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/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/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/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/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/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/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/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/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/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/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/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/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/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/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/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/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/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/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/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/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/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/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/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/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/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/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/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/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/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/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/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/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/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/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/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/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/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/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/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/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/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/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/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/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/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/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/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/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/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/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/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/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/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/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/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/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/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/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/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/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/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/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/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/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/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/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/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/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/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/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/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/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/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/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/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/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/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/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/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/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/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/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/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/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/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/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/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/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/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/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/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/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/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/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/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/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/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/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/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/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/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/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/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/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/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/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/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/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/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/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/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/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/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/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/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/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/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/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/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/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/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/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/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/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/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/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/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/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/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/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/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/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/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/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/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/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/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/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/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/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/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/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/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/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/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/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/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/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/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/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/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/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/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/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/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/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/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/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/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/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/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/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/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/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/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/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/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/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/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/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/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/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/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/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/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/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/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/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/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/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/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/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/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/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/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/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/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/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/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/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/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/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/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/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/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/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/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/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/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/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/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/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/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/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/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/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/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/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/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/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/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/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/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/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/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/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/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/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/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/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/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/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/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/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/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/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/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/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/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/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/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/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/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/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/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/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/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/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/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/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/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/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/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/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/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/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/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/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/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/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/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/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/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/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/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/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/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/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/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/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/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/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/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/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/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/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/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/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/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/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/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/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/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/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/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/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/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/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/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/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/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/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/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/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/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/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/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/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/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/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/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/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/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/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/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/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/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/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/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/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/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/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/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/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/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/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/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/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/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/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/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/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/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/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/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/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/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/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/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/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/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/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/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/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/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/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/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/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/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/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/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/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/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/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/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/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/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/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/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/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/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/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/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/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/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/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/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/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/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/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/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/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/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/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/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/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/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/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/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/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/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/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/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/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/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/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/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/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/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/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/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/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/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/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/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/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/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/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/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/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/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/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/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/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/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/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/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/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/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/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/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/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/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/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/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/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/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/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/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/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/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/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/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/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/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/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/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/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/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/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/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/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/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/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/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/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/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/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/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/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/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/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/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/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/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/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/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/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/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/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/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/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/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/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/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/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/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/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/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/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/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/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/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/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/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/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/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/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/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/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/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/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/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/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/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/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/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/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/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/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/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/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/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/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/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/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/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/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/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/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/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/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/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/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/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/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/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/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/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/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/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/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/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/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/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/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/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/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/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/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/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/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/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/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/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/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/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/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/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/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/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/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/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/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/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/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/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/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/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/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/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/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/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/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/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/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/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/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/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/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/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/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/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/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/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/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/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/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/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/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/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/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/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/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/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/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/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/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/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/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/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/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/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/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/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/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/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/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/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/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/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/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/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/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/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/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/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/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/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/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/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/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/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/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/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/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/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/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/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/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/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/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/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/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/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/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/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/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/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/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/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/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/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/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/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/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/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/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/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/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/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/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/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/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/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/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/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/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/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/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/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/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/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/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/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/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/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/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/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/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/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/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/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/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/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/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/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/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/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/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/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/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/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/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/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/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/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/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/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/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/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/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/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/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/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/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/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/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/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/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/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/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/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/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/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/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/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/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/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/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/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/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/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/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/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/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/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/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/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/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/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/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/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/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/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/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/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/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/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/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/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/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/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/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/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/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/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/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/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/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/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/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/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/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/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/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/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/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/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/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/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/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/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/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/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/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/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/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/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/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/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/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/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/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/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/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/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/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/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/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/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/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/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/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/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/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/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/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/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/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/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/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/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/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/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/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/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/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/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/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/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/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/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/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/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/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/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/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/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/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/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/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/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/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/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/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/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/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/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/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/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/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/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/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/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/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/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/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/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/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/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/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/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/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/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/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/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/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/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/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/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/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/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/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/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/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/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/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/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/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/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/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/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/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/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/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/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/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/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/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/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/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/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/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/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/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/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/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/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/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/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/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/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/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/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/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/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/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/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/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/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/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/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/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/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/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/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/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/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/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/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/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/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/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/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/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/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/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/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/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/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/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/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/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/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/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/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/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/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/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/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/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/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/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/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/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/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/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/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/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/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/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/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/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/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/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/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/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/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/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/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/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/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/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/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/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/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/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/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/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/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/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/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/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/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/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/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/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/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/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/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/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/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/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/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/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/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/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/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/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/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/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/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/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/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/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/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/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/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/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/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/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/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/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/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/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/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/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/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/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/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/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/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/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/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/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/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/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/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/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/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/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/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/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/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/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/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/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/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/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/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/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/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/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/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/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/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/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/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/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/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/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/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/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/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/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/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/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/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/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/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/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/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/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/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/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/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/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/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/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/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/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/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/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/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/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/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/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/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/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/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/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/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/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/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/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/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/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/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/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/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/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/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/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/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/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/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/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/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/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/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/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/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/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/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/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/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/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/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/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/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/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/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/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/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/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/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/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/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/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/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/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/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/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/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/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/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/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/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/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/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/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/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/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/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/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/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/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/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/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/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/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/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/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/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/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/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/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/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/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/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/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/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/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/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/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/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/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/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/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/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/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/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/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/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/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/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/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/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/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/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/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/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/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/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/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/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/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/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/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/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/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/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/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/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/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/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/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/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/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/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/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/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/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/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/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/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/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/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/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/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/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/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/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/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/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/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/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/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/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/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/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/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/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/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/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/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/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/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/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/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/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/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/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/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/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/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/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/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/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/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/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/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/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/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/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/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/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/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/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/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/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/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/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/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/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/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/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/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/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/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/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/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/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/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/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/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/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/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/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/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/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/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/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/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/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/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/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/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/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/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/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/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/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/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/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/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/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/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/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/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/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/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/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/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/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/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/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/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/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/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/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/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/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/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/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/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/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/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/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/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/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/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/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/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/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/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/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/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/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/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/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/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/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/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/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/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/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/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/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/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/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/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/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/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/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/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/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/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/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/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/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/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/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/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/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/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/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/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/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/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/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/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/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/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/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/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/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/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/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/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/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/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/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/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/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/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/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/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/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/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/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/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/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/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/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/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/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/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/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/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/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/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/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/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/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/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/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/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/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/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/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/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/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/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/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/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/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/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/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/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/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/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/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/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/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/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/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/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/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/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/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/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/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/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/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/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/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/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/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/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/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/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/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/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/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/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/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/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/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/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/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/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/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/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/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/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/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/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/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/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/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/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/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/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/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/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/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/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/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/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/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/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/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/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/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/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/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/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/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/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/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/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/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/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/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/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/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/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/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/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/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/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/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/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/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/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/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/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/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/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/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/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/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/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/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/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/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/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/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/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/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/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/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/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/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/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/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/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/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/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/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/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/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/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/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/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/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/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/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/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/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/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/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/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/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/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/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/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/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/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/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/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/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/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/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/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/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/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/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/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/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/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/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/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/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/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/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/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/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/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/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/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/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/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/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/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/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/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/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/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/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/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/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/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/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/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/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/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/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/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/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/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/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/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/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/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/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/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/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/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/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/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/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/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/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/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/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/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/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/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/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/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/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/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/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/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/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/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/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/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/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/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/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/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/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/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/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/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/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/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/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/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/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/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/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/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/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/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/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/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/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/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/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/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/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/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/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/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/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/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/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/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/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/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/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/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/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/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/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/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/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/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/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/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/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/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/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/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/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/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/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/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/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/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/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/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/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/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/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/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/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/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/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/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/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/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/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/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/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/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/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/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/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/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/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/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/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/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/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/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/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/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/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/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/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/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/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/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/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/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/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/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/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/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/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/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/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/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/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/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/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/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/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/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/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/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/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/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/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/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/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/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/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/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/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/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/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/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/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/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/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/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/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/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/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/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/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/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/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/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/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/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/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/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/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/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/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/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/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/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/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/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/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/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/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/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/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/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/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/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/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/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/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/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/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/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/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/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/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/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/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/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/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/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/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/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/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/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/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/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/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/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/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/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/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/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/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/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/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/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/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/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/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/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/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/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/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/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/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/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/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/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/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/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/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/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/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/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/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/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/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/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/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/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/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/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/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/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/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/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/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/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/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/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/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/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/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/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/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/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/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/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/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/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/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/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/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/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/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/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/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/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/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/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/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/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/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/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/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/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/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/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/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/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/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/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/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/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/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/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/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/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/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/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/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/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/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/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/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/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/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/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/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/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/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/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/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/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/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/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/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/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/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/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/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/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/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/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/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/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/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/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/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/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/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/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/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/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/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/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/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/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/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/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/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/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/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/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/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/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/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/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/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/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/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/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/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/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/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/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/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/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/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/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/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/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/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/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/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/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/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/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/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/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/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/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/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/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/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/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/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/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/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/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/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/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/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/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/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/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/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/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/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/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/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/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/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/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/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/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/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/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/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/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/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/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/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/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/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/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/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/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/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/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/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/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/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/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/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/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/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/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/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/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/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/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/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/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/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/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/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/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/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/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/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/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/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/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/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/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/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/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/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/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/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/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/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/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/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/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/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/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/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/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/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/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/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/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/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/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/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/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/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/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/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/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/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/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/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/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/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/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/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/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/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/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/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/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/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/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/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/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/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/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/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/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/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/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/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/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/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/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/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/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/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/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/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/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/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/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/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/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/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/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/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/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/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/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/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/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/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/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/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/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/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/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/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/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/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/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/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/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/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/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/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/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/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/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/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/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/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/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/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/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/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/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/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/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/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/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/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/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/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/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/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/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/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/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/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/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/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/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/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/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/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/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/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/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/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/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/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/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/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/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/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/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/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/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/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/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/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/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/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/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/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/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/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/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/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/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/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/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/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/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/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/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/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/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/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/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/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/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/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/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/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/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/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/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/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/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/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/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/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/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/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/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/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/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/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/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/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/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/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/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/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/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/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/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/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/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/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/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/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/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/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/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/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/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/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/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/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/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/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/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/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/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/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/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/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/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/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/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/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/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/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/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/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/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/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/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/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/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/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/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/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/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/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/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/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/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/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/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/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/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/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/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/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/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/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/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/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/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/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/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/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/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/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/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/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/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/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/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/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/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/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/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/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/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/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/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/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/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/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/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/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/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/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/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/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/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/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/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/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/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/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/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/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/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/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/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/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/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/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/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/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/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/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/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/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/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/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/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/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/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/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/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/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/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/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/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/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/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/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/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/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/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/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/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/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/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/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/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/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/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/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/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/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/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/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/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/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/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/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/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/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/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/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/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/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/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/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/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/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/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/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/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/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/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/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/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/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/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/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/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/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/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/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/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/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/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/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/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/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/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/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/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/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/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/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/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/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/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/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/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/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/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/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/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/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/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/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/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/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/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/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/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/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/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/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/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/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/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/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/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/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/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/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/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/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/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/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/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/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/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/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/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/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/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/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/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/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/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/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/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/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/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/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/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/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/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/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/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/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/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/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/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/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/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/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/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/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/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/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/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/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/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/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/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/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/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/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/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/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/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/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/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/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/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/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/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/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/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/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/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/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/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/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/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/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/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/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/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/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/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/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/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/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/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/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/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/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/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/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/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/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/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/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/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/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/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/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/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/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/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/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/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/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/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/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/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/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/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/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/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/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/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/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/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/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/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/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/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/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/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/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/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/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/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/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/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/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/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/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/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/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/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/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/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/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/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/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/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/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/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/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/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/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/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/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/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/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/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/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/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/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/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/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/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/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/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/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/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/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/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/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/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/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/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/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/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/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/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/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/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/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/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/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/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/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/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/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/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/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/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/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/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/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/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/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/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/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/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/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/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/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/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/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/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/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/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/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/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/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/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/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/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/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/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/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/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/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/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/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/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/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/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/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/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/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/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/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/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/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/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/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/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/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/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/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/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/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/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/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/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/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/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/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/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/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/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/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/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/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/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/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/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/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/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/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/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/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/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/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/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/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/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/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/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/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/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/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/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/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/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/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/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/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/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/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/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/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/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/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/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/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/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/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/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/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/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/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/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/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/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/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/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/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/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/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/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/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/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/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/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/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/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/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/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/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/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/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/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/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/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/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/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/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/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/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/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/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/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/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/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/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/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/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/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/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/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/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/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/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/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/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/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/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/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/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/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/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/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/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/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/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/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/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/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/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/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/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/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/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/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/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/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/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/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/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/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/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/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/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/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/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/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/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/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/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/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/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/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/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/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/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/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/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/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/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/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/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/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/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/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/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/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/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/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/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/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/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/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/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/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/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/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/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/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/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/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/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/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/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/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/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/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/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/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/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/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/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/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/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/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/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/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/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/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/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/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/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/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/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/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/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/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/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/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/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/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/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/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/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/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/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/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/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/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/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/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/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/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/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/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/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/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/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/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/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/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/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/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/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/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/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/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/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/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/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/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/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/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/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/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/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/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/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/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/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/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/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/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/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/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/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/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/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/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/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/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/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/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/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/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/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/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/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/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/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/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/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/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/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/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/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/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/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/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/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/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/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/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/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/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/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/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/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/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/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/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/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/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/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/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/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/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/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/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/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/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/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/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/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/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/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/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/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/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/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/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/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/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/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/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/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/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/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/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/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/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/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/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/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/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/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/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/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/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/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/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/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/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/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/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/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/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/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/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/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/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/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/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/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/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/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/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/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/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/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/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/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/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/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/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/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/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/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/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/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/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/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/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/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/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/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/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/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/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/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/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/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/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/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/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/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/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/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/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/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/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/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/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/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/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/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/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/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/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/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/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/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/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/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/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/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/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/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/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/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/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/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/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/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/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/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/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/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/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/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/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/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/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/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/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/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/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/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/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/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/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/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/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/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/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/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/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/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/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/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/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/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/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/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/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/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/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/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/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/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/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/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/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/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/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/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/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/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/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/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/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/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/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/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/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/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/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/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/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/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/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/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/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/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/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/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/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/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/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/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/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/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/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/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/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/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/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/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/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/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/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/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/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/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/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/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/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/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/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/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/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/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/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/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/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/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/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/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/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/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/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/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/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/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/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/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/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/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/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/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/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/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/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/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/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/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/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/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/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/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/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/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/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/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/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/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/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/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/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/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/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/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/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/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/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/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/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/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/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/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/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/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/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/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/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/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/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/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/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/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/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/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/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/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/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/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/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/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/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/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/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/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/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/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/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/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/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/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/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/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/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/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/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/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/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/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/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/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/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/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/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/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/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/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/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/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/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/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/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/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/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/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/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/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/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/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/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/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/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/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/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/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/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/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/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/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/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/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/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/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/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/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/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/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/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/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/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/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/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/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/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/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/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/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/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/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/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/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/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/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/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/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/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/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/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/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/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/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/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/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/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/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/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/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/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/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/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/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/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/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/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/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/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/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/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/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/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/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/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/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/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/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/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/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/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/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/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/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/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/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/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/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/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/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/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/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/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/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/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/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/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/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/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/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/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/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/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/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/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/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/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/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/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/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/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/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/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/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/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/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/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/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/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/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/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/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/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/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/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/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/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/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/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/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/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/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/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/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/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/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/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/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/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/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/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/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/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/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/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/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/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/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/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/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/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/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/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/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/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/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/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/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/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/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/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/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/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/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/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/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/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/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/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/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/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/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/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/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/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/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/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/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/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/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/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/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/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/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/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/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/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/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/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/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/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/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/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/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/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/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/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/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/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/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/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/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/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/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/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/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/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/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/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/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/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/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/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/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/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/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/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/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/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/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/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/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/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/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/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/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/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/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/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/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/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/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/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/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/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/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/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/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/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/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/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/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/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/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/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/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/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/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/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/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/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/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/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/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/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/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/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/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/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/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/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/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/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/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/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/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/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/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/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/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/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/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/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/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/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/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/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/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/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/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/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/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/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/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/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/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/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/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/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/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/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/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/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/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/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/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/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/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/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/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/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/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/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/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/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/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/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/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/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/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/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/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/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/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/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/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/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/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/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/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/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/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/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/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/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/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/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/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/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/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/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/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/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/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/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/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/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/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/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/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/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/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/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/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/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/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/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/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/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/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/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/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/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/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/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/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/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/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/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/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/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/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/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/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/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/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/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/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/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/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/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/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/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/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/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/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/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/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/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/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/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/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/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/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/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/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/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/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/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/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/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/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/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/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/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/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/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/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/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/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/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/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/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/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/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/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/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/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/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/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/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/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/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/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/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/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/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/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/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/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/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/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/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/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/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/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/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/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/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/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/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/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/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/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/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/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/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/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/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/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/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/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/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/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/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/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/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/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/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/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/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/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/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/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/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/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/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/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/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/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/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/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/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/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/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/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/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/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/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/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/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/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/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/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/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/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/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/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/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/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/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/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/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/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/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/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/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/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/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/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/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/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/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/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/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/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/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/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/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/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/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/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/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/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/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/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/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/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/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/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/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/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/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/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/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/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/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/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/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/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/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/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/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/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/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/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/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/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/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/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/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/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/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/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/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/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/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/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/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/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/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/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/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/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/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/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/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/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/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/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/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/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/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/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/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/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/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/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/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/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/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/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/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/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/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/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/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/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/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/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/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/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/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/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/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/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/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/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/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/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/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/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/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/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/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/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/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/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/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/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/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/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/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/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/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/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/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/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/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/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/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/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/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/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/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/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/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/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/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/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/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/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/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/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/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/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/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/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/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/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/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/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/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/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/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/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/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/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/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/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/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/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/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/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/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/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/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/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/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/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/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/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/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/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/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/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/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/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/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/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/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/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/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/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/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/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/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/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/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/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/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/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/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/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/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/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/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/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/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/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/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/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/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/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/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/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/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/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/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/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/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/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/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/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/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/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/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/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/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/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/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/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/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/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/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/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/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/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/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/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/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/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/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/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/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/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/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/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/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/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/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/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/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/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/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/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/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/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/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/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/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/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/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/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/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/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/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/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/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/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/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/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/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/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/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/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/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/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/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/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/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/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/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/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/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/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/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/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/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/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/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/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/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/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/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/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/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/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/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/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/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/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/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/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/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/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/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/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/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/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/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/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/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/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/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/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/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/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/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/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/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/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/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/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/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/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/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/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/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/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/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/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/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/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/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/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/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/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/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/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/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/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/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/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/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/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/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/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/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/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/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/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/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/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/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/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/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/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/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/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/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/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/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/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/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/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/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/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/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/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/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/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/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/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/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/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/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/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/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/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/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/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/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/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/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/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/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/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/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/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/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/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/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/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/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/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/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/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/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/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/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/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/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/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/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/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/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/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/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/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/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/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/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/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/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/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/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/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/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/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/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/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/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/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/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/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/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/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/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/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/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/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/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/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/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/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/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/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/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/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/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/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/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/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/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/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/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/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/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/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/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/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/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/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/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/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/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/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/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/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/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/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/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/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/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/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/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/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/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/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/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/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/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/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/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/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/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/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/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/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/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/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/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/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/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/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/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/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/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/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/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/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/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/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/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/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/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/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/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/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/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/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/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/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/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/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/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/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/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/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/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/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/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/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/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/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/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/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/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/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/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/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/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/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/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/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/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/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/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/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/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/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/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/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/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/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/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/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/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/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/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/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/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/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/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/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/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/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/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/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/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/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/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/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/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/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/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/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/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/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/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/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/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/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/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/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/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/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/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/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/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/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/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/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/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/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/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/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/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/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/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/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/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/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/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/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/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/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/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/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/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/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/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/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/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/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/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/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/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/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/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/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/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/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/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/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/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/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/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/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/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/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/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/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/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/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/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/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/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/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/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/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/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/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/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/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/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/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/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/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/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/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/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/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/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/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/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/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/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/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/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/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/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/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/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/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/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/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/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/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/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/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/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/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/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/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/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/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/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/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/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/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/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/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/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/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/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/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/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/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/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/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/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/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/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/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/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/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/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/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/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/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/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/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/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/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/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/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/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/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/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/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/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/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/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/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/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/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/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/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/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/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/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/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/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/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/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/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/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/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/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/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/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/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/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/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/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/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/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/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/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/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/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/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/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/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/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/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/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/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/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/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/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/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/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/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/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/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/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/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/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/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/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/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/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/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/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/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/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/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/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/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/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/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/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/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/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/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/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/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/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/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/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/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/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/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/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/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/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/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/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/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/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/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/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/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/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/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/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/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/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/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/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/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/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/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/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/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/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/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/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/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/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/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/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/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/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/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/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/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/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/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/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/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/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/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/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/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/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/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/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/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/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/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/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/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/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/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/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/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/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/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/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/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/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/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/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/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/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/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/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/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/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/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/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/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/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/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/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/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/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/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/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/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/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/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/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/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/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/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/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/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/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/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/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/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/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/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/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/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/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/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/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/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/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/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/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/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/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/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/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/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/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/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/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/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/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/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/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/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/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/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/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/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/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/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/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/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/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/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/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/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/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/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/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/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/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/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/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/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/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/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/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/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/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/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/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/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/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/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/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/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/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/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/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/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/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/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/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/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/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/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/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/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/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/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/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/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/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/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/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/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/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/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/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/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/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/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/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/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/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/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/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/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/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/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/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/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/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/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/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/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/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/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/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/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/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/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/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/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/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/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/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/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/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/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/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/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/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/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/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/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/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/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/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/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/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/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/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/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/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/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/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/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/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/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/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/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/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/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/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/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/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/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/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/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/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/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/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/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/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/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/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/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/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/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/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/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/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/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/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/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/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/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/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/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/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/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/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/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/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/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/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/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/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/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/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/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/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/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/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/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/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/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/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/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/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/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/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/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/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/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/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/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/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/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/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/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/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/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/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/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/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/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/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/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/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/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/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/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/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/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/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/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/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/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/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/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/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/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/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/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/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/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/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/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/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/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/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/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/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/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/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/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/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/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/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/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/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/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/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/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/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/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/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/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/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/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/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/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/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/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/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/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/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/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/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/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/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/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/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/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/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/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/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/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/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/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/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/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/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/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/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/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/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/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/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/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/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/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/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/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/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/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/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/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/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/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/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/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/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/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/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/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/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/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/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/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/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/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/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/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/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/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/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/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/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/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/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/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/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/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/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/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/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/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/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/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/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/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/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/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/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/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/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/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/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/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/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/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/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/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/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/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/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/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/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/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/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/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/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/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/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/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/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/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/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/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/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/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/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/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/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/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/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/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/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/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/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/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/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/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/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/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/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/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/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/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/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/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/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/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/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/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/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/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/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/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/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/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/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/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/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/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/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/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/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/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/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/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/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/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/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/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/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/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/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/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/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/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/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/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/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/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/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/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/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/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/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/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/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/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/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/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/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/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/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/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/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/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/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/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/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/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/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/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/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/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/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/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/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/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/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/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/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/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/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/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/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/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/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/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/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/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/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/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/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/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/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/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/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/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/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/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/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/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/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/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/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/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/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/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/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/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/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/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/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/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/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/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/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/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/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/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/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/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/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/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/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/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/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/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/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/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/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/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/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/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/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/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/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/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/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/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/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/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/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/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/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/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/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/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/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/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/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/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/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/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/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/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/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/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/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/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/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/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/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/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/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/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/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/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/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/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/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/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/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/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/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/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/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/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/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/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/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/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/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/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/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/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/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/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/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/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/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/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/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/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/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/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/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/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/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/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/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/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/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/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/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/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/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/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/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/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/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/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/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/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/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/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/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/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/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/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/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/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/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/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/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/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/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/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/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/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/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/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/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/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/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/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/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/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/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/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/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/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/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/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/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/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/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/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/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/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/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/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/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/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/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/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/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/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/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/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/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/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/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/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/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/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/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/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/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/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/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/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/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/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/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/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/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/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/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/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/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/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/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/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/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/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/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/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/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/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/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/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/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/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/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/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/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/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/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/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/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/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/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/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/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/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/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/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/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/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/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/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/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/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/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/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/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/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/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/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/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/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/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/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/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/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/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/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/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/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/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/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/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/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/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/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/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/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/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/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/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/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/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/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/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/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/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/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/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/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/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/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/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/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/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/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/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/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/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/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/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/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/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/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/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/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/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/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/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/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/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/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/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/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/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/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/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/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/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/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/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/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/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/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/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/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/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/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/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/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/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/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/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/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/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/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/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/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/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/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/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/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/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/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/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/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/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/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/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/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/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/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/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/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/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/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/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/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/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/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/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/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/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/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/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/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/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/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/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/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/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/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/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/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/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/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/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/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/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/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/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/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/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/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/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/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/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/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/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/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/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/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/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/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/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/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/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/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/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/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/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/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/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/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/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/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/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/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/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/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/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/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/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/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/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/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/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/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/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/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/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/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/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/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/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/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/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/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/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/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/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/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/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/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/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/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/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/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/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/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/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/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/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/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/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/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/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/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/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/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/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/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/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/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/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/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/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/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/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/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/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/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/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/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/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/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/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/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/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/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/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/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/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/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/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/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/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/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/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/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/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/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/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/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/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/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/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/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/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/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/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/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/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/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/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/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/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/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/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/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/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/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/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/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/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/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/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/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/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/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/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/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/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/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/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/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/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/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/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/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/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/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/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/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/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/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/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/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/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/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/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/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/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/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/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/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/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/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/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/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/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/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/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/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/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/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/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/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/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/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/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/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/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/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/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/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/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/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/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/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/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/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/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/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/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/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/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/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/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/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/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/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/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/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/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/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/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/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/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/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/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/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/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/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/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/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/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/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/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/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/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/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/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/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/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/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/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/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/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/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/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/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/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/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/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/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/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/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/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/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/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/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/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/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/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/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/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/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/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/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/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/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/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/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/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/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/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/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/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/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/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/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/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/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/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/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/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/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/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/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/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/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/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/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/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/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/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/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/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/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/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/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/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/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/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/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/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/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/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/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/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/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/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/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/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/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/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/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/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/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/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/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/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/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/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/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/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/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/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/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/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/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/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/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/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/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/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/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/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/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/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/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/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/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/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/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/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/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/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/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/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/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/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/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/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/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/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/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/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/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/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/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/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/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/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/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/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/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/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/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/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/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/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/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/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/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/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/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/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/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/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/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/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/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/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/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/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/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/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/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/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/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/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/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/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/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/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/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/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/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/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/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/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/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/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/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/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/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/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/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/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/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/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/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/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/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/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/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/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/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/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/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/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/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/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/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/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/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/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/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/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/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/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/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/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/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/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/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/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M124"/>
  <sheetViews>
    <sheetView tabSelected="1" view="pageBreakPreview" topLeftCell="A69" zoomScale="83" zoomScaleNormal="64" zoomScaleSheetLayoutView="83" workbookViewId="0">
      <selection activeCell="D85" sqref="D85"/>
    </sheetView>
  </sheetViews>
  <sheetFormatPr baseColWidth="10" defaultColWidth="12.6328125" defaultRowHeight="15.5"/>
  <cols>
    <col min="1" max="1" width="5" style="2" customWidth="1"/>
    <col min="2" max="2" width="4.90625" style="2" customWidth="1"/>
    <col min="3" max="3" width="3.90625" style="1" customWidth="1"/>
    <col min="4" max="4" width="107.90625" style="2" customWidth="1"/>
    <col min="5" max="5" width="2" style="2" customWidth="1"/>
    <col min="6" max="6" width="18.453125" style="2" customWidth="1"/>
    <col min="7" max="7" width="2.08984375" style="3" customWidth="1"/>
    <col min="8" max="8" width="18.36328125" style="15" customWidth="1"/>
    <col min="9" max="9" width="0.90625" style="4" customWidth="1"/>
    <col min="10" max="10" width="0.36328125" style="2" customWidth="1"/>
    <col min="11" max="11" width="0.90625" style="2" hidden="1" customWidth="1"/>
    <col min="12" max="12" width="0.453125" style="2" hidden="1" customWidth="1"/>
    <col min="13" max="16384" width="12.6328125" style="2"/>
  </cols>
  <sheetData>
    <row r="19" spans="3:9" ht="8" customHeight="1"/>
    <row r="20" spans="3:9" ht="7.25" customHeight="1" thickBot="1"/>
    <row r="21" spans="3:9" ht="3.75" customHeight="1">
      <c r="D21" s="44"/>
      <c r="E21" s="45"/>
      <c r="F21" s="45"/>
      <c r="G21" s="45"/>
      <c r="H21" s="45"/>
      <c r="I21" s="46"/>
    </row>
    <row r="22" spans="3:9" s="5" customFormat="1" ht="18.649999999999999" customHeight="1">
      <c r="C22" s="6"/>
      <c r="D22" s="36" t="s">
        <v>19</v>
      </c>
      <c r="E22" s="37"/>
      <c r="F22" s="37"/>
      <c r="G22" s="37"/>
      <c r="H22" s="37"/>
      <c r="I22" s="38"/>
    </row>
    <row r="23" spans="3:9" s="5" customFormat="1" ht="18.649999999999999" customHeight="1">
      <c r="C23" s="6"/>
      <c r="D23" s="33" t="s">
        <v>72</v>
      </c>
      <c r="E23" s="34"/>
      <c r="F23" s="34"/>
      <c r="G23" s="34"/>
      <c r="H23" s="34"/>
      <c r="I23" s="35"/>
    </row>
    <row r="24" spans="3:9" s="5" customFormat="1" ht="18.649999999999999" customHeight="1">
      <c r="C24" s="6"/>
      <c r="D24" s="39" t="s">
        <v>66</v>
      </c>
      <c r="E24" s="40"/>
      <c r="F24" s="40"/>
      <c r="G24" s="40"/>
      <c r="H24" s="40"/>
      <c r="I24" s="41"/>
    </row>
    <row r="25" spans="3:9" s="5" customFormat="1" ht="18.649999999999999" customHeight="1">
      <c r="C25" s="6"/>
      <c r="D25" s="42" t="s">
        <v>62</v>
      </c>
      <c r="E25" s="43"/>
      <c r="F25" s="43"/>
      <c r="G25" s="43"/>
      <c r="H25" s="43"/>
      <c r="I25" s="21"/>
    </row>
    <row r="26" spans="3:9" s="7" customFormat="1" ht="1.75" customHeight="1" thickBot="1">
      <c r="C26" s="6"/>
      <c r="D26" s="30"/>
      <c r="E26" s="31"/>
      <c r="F26" s="31"/>
      <c r="G26" s="31"/>
      <c r="H26" s="31"/>
      <c r="I26" s="32"/>
    </row>
    <row r="27" spans="3:9" s="8" customFormat="1" ht="5.4" customHeight="1">
      <c r="C27" s="9"/>
      <c r="G27" s="10"/>
      <c r="H27" s="16"/>
      <c r="I27" s="11"/>
    </row>
    <row r="28" spans="3:9" s="8" customFormat="1" ht="15" customHeight="1">
      <c r="C28" s="12"/>
      <c r="D28" s="22" t="s">
        <v>67</v>
      </c>
      <c r="G28" s="10"/>
      <c r="H28" s="24">
        <v>749842364.03999996</v>
      </c>
      <c r="I28" s="11"/>
    </row>
    <row r="29" spans="3:9" s="8" customFormat="1" ht="1.75" customHeight="1">
      <c r="C29" s="12"/>
      <c r="G29" s="10"/>
      <c r="H29" s="16"/>
      <c r="I29" s="11"/>
    </row>
    <row r="30" spans="3:9" s="8" customFormat="1" ht="16.75" customHeight="1">
      <c r="C30" s="13"/>
      <c r="D30" s="22" t="s">
        <v>0</v>
      </c>
      <c r="E30" s="22"/>
      <c r="F30" s="22"/>
      <c r="G30" s="20"/>
      <c r="H30" s="18"/>
      <c r="I30" s="11"/>
    </row>
    <row r="31" spans="3:9" ht="16.75" customHeight="1">
      <c r="C31" s="14"/>
      <c r="D31" s="23" t="s">
        <v>2</v>
      </c>
      <c r="E31" s="20"/>
      <c r="F31" s="24">
        <v>139973152.31</v>
      </c>
      <c r="G31" s="17"/>
      <c r="H31" s="17"/>
      <c r="I31" s="11"/>
    </row>
    <row r="32" spans="3:9" ht="16.75" customHeight="1">
      <c r="C32" s="14"/>
      <c r="D32" s="23" t="s">
        <v>3</v>
      </c>
      <c r="E32" s="17"/>
      <c r="F32" s="17">
        <v>58442633.009999998</v>
      </c>
      <c r="G32" s="17"/>
      <c r="H32" s="17"/>
      <c r="I32" s="11"/>
    </row>
    <row r="33" spans="3:9" ht="16.75" customHeight="1">
      <c r="C33" s="14"/>
      <c r="D33" s="23" t="s">
        <v>16</v>
      </c>
      <c r="E33" s="17"/>
      <c r="F33" s="17">
        <v>6138406.9299999997</v>
      </c>
      <c r="G33" s="17"/>
      <c r="H33" s="17"/>
      <c r="I33" s="11"/>
    </row>
    <row r="34" spans="3:9" ht="16.75" customHeight="1">
      <c r="C34" s="14"/>
      <c r="D34" s="23" t="s">
        <v>17</v>
      </c>
      <c r="E34" s="17"/>
      <c r="F34" s="17">
        <v>287949.78999999998</v>
      </c>
      <c r="G34" s="17"/>
      <c r="H34" s="17"/>
      <c r="I34" s="11"/>
    </row>
    <row r="35" spans="3:9" ht="16.75" customHeight="1">
      <c r="C35" s="14"/>
      <c r="D35" s="23" t="s">
        <v>21</v>
      </c>
      <c r="E35" s="17"/>
      <c r="F35" s="17">
        <v>40529423.439999998</v>
      </c>
      <c r="G35" s="17"/>
      <c r="H35" s="17"/>
      <c r="I35" s="11"/>
    </row>
    <row r="36" spans="3:9" ht="16.75" customHeight="1">
      <c r="C36" s="14"/>
      <c r="D36" s="23" t="s">
        <v>4</v>
      </c>
      <c r="E36" s="17"/>
      <c r="F36" s="17">
        <v>6508647240.6899996</v>
      </c>
      <c r="G36" s="17"/>
      <c r="H36" s="17"/>
      <c r="I36" s="11"/>
    </row>
    <row r="37" spans="3:9" ht="16.75" customHeight="1">
      <c r="C37" s="14"/>
      <c r="D37" s="28" t="s">
        <v>64</v>
      </c>
      <c r="E37" s="17"/>
      <c r="F37" s="19">
        <v>2013213</v>
      </c>
      <c r="G37" s="17"/>
      <c r="H37" s="19">
        <f>SUM(F31:F37)</f>
        <v>6756032019.1699991</v>
      </c>
      <c r="I37" s="11"/>
    </row>
    <row r="38" spans="3:9" ht="13.75" customHeight="1">
      <c r="C38" s="14"/>
      <c r="D38" s="22" t="s">
        <v>65</v>
      </c>
      <c r="E38" s="17"/>
      <c r="F38" s="17"/>
      <c r="G38" s="17"/>
      <c r="H38" s="25">
        <f>+H37+H28</f>
        <v>7505874383.2099991</v>
      </c>
      <c r="I38" s="11"/>
    </row>
    <row r="39" spans="3:9" ht="13.75" customHeight="1">
      <c r="C39" s="14"/>
      <c r="D39" s="23"/>
      <c r="E39" s="17"/>
      <c r="F39" s="17"/>
      <c r="G39" s="17"/>
      <c r="H39" s="17"/>
      <c r="I39" s="11"/>
    </row>
    <row r="40" spans="3:9" s="8" customFormat="1" ht="15" customHeight="1">
      <c r="C40" s="13"/>
      <c r="D40" s="22" t="s">
        <v>1</v>
      </c>
      <c r="E40" s="22"/>
      <c r="F40" s="22"/>
      <c r="G40" s="20"/>
      <c r="H40" s="18"/>
      <c r="I40" s="11"/>
    </row>
    <row r="41" spans="3:9" ht="16.75" customHeight="1">
      <c r="C41" s="14"/>
      <c r="D41" s="23" t="s">
        <v>5</v>
      </c>
      <c r="E41" s="20"/>
      <c r="F41" s="24">
        <v>1202597652.9200001</v>
      </c>
      <c r="G41" s="17"/>
      <c r="H41" s="17"/>
      <c r="I41" s="11"/>
    </row>
    <row r="42" spans="3:9" ht="16.75" customHeight="1">
      <c r="C42" s="14"/>
      <c r="D42" s="23" t="s">
        <v>6</v>
      </c>
      <c r="E42" s="17"/>
      <c r="F42" s="17">
        <v>124493615.34</v>
      </c>
      <c r="G42" s="17"/>
      <c r="H42" s="17"/>
      <c r="I42" s="11"/>
    </row>
    <row r="43" spans="3:9" ht="16.75" customHeight="1">
      <c r="C43" s="14"/>
      <c r="D43" s="23" t="s">
        <v>7</v>
      </c>
      <c r="E43" s="17"/>
      <c r="F43" s="17">
        <v>230419082.75</v>
      </c>
      <c r="G43" s="17"/>
      <c r="H43" s="17"/>
      <c r="I43" s="11"/>
    </row>
    <row r="44" spans="3:9" ht="16.75" customHeight="1">
      <c r="C44" s="14"/>
      <c r="D44" s="23" t="s">
        <v>8</v>
      </c>
      <c r="E44" s="17"/>
      <c r="F44" s="17">
        <v>4862450816.4200001</v>
      </c>
      <c r="G44" s="17"/>
      <c r="H44" s="17"/>
      <c r="I44" s="11"/>
    </row>
    <row r="45" spans="3:9" ht="16.75" customHeight="1">
      <c r="C45" s="14"/>
      <c r="D45" s="23" t="s">
        <v>9</v>
      </c>
      <c r="E45" s="17"/>
      <c r="F45" s="17">
        <v>65364102.119999997</v>
      </c>
      <c r="G45" s="17"/>
      <c r="H45" s="17"/>
      <c r="I45" s="11"/>
    </row>
    <row r="46" spans="3:9" ht="16.75" customHeight="1">
      <c r="C46" s="14"/>
      <c r="D46" s="23" t="s">
        <v>68</v>
      </c>
      <c r="E46" s="17"/>
      <c r="F46" s="17">
        <v>1414800</v>
      </c>
      <c r="G46" s="17"/>
      <c r="H46" s="17"/>
      <c r="I46" s="11"/>
    </row>
    <row r="47" spans="3:9" ht="16.75" customHeight="1">
      <c r="C47" s="14"/>
      <c r="D47" s="23" t="s">
        <v>10</v>
      </c>
      <c r="E47" s="17"/>
      <c r="F47" s="17">
        <v>31000420.329999998</v>
      </c>
      <c r="G47" s="17"/>
      <c r="H47" s="17"/>
      <c r="I47" s="11"/>
    </row>
    <row r="48" spans="3:9" ht="16.75" customHeight="1">
      <c r="C48" s="14"/>
      <c r="D48" s="23" t="s">
        <v>11</v>
      </c>
      <c r="E48" s="17"/>
      <c r="F48" s="17">
        <v>114062032.84999999</v>
      </c>
      <c r="G48" s="17"/>
      <c r="H48" s="17"/>
      <c r="I48" s="11"/>
    </row>
    <row r="49" spans="3:9" ht="16.75" customHeight="1">
      <c r="C49" s="14"/>
      <c r="D49" s="23" t="s">
        <v>12</v>
      </c>
      <c r="E49" s="17"/>
      <c r="F49" s="17">
        <v>466204202.98000002</v>
      </c>
      <c r="G49" s="17"/>
      <c r="H49" s="17"/>
      <c r="I49" s="11"/>
    </row>
    <row r="50" spans="3:9" ht="16.75" customHeight="1">
      <c r="C50" s="14"/>
      <c r="D50" s="23" t="s">
        <v>13</v>
      </c>
      <c r="E50" s="17"/>
      <c r="F50" s="17">
        <v>207054959.09</v>
      </c>
      <c r="G50" s="17"/>
      <c r="H50" s="17"/>
      <c r="I50" s="11"/>
    </row>
    <row r="51" spans="3:9" ht="16.75" customHeight="1">
      <c r="C51" s="14"/>
      <c r="D51" s="23" t="s">
        <v>14</v>
      </c>
      <c r="E51" s="17"/>
      <c r="F51" s="47">
        <v>-849445833.91999996</v>
      </c>
      <c r="G51" s="17"/>
      <c r="H51" s="17"/>
      <c r="I51" s="11"/>
    </row>
    <row r="52" spans="3:9" ht="16.75" customHeight="1">
      <c r="C52" s="14"/>
      <c r="D52" s="23" t="s">
        <v>15</v>
      </c>
      <c r="E52" s="17"/>
      <c r="F52" s="17">
        <v>84318978.909999996</v>
      </c>
      <c r="G52" s="17"/>
      <c r="H52" s="17"/>
      <c r="I52" s="11"/>
    </row>
    <row r="53" spans="3:9" ht="16.75" customHeight="1">
      <c r="C53" s="14"/>
      <c r="D53" s="23" t="s">
        <v>20</v>
      </c>
      <c r="E53" s="17"/>
      <c r="F53" s="17">
        <v>125698.31</v>
      </c>
      <c r="G53" s="17"/>
      <c r="H53" s="17"/>
      <c r="I53" s="11"/>
    </row>
    <row r="54" spans="3:9" ht="16.75" customHeight="1">
      <c r="C54" s="14"/>
      <c r="D54" s="48" t="s">
        <v>69</v>
      </c>
      <c r="E54" s="17"/>
      <c r="F54" s="17">
        <v>115398471.23999999</v>
      </c>
      <c r="G54" s="17"/>
      <c r="H54" s="17"/>
      <c r="I54" s="11"/>
    </row>
    <row r="55" spans="3:9" ht="16.75" customHeight="1">
      <c r="C55" s="14"/>
      <c r="D55" s="23" t="s">
        <v>18</v>
      </c>
      <c r="E55" s="17"/>
      <c r="F55" s="19">
        <v>39879826.079999998</v>
      </c>
      <c r="G55" s="17"/>
      <c r="H55" s="19">
        <f>SUM(F41:F55)</f>
        <v>6695338825.420001</v>
      </c>
      <c r="I55" s="11"/>
    </row>
    <row r="56" spans="3:9" s="8" customFormat="1" ht="16.75" customHeight="1" thickBot="1">
      <c r="C56" s="13"/>
      <c r="D56" s="22" t="s">
        <v>70</v>
      </c>
      <c r="E56" s="22"/>
      <c r="F56" s="22"/>
      <c r="G56" s="20"/>
      <c r="H56" s="26">
        <f>+H28+H37-H55</f>
        <v>810535557.78999805</v>
      </c>
      <c r="I56" s="11"/>
    </row>
    <row r="57" spans="3:9" s="8" customFormat="1" ht="13.25" customHeight="1" thickTop="1">
      <c r="C57" s="13"/>
      <c r="D57" s="22"/>
      <c r="E57" s="22"/>
      <c r="F57" s="22"/>
      <c r="G57" s="20"/>
      <c r="H57" s="18"/>
      <c r="I57" s="11"/>
    </row>
    <row r="58" spans="3:9" s="8" customFormat="1" ht="15" customHeight="1">
      <c r="C58" s="13"/>
      <c r="D58" s="22" t="s">
        <v>71</v>
      </c>
      <c r="E58" s="22"/>
      <c r="F58" s="22"/>
      <c r="G58" s="20"/>
      <c r="H58" s="18"/>
      <c r="I58" s="11"/>
    </row>
    <row r="59" spans="3:9" s="8" customFormat="1" ht="15" customHeight="1">
      <c r="C59" s="13"/>
      <c r="D59" s="22" t="s">
        <v>22</v>
      </c>
      <c r="E59" s="22"/>
      <c r="F59" s="22"/>
      <c r="G59" s="20"/>
      <c r="H59" s="18"/>
      <c r="I59" s="11"/>
    </row>
    <row r="60" spans="3:9" ht="16.75" customHeight="1">
      <c r="C60" s="14"/>
      <c r="D60" s="23" t="s">
        <v>23</v>
      </c>
      <c r="E60" s="20"/>
      <c r="F60" s="24">
        <v>6444801.5199999996</v>
      </c>
      <c r="G60" s="17"/>
      <c r="H60" s="17"/>
      <c r="I60" s="11"/>
    </row>
    <row r="61" spans="3:9" ht="16.75" customHeight="1">
      <c r="C61" s="14"/>
      <c r="D61" s="23" t="s">
        <v>24</v>
      </c>
      <c r="E61" s="17"/>
      <c r="F61" s="17">
        <v>419950167.06999999</v>
      </c>
      <c r="G61" s="17"/>
      <c r="H61" s="17"/>
      <c r="I61" s="11"/>
    </row>
    <row r="62" spans="3:9" ht="16.75" customHeight="1">
      <c r="C62" s="14"/>
      <c r="D62" s="23" t="s">
        <v>25</v>
      </c>
      <c r="E62" s="17"/>
      <c r="F62" s="17">
        <v>1561039.9</v>
      </c>
      <c r="G62" s="17"/>
      <c r="H62" s="17"/>
      <c r="I62" s="11"/>
    </row>
    <row r="63" spans="3:9" ht="16.75" customHeight="1">
      <c r="C63" s="14"/>
      <c r="D63" s="23" t="s">
        <v>26</v>
      </c>
      <c r="E63" s="17"/>
      <c r="F63" s="17">
        <v>1310800.56</v>
      </c>
      <c r="G63" s="17"/>
      <c r="H63" s="17"/>
      <c r="I63" s="11"/>
    </row>
    <row r="64" spans="3:9" ht="16.75" customHeight="1">
      <c r="C64" s="14"/>
      <c r="D64" s="23" t="s">
        <v>27</v>
      </c>
      <c r="E64" s="17"/>
      <c r="F64" s="17">
        <v>497099963.94999999</v>
      </c>
      <c r="G64" s="17"/>
      <c r="H64" s="17"/>
      <c r="I64" s="11"/>
    </row>
    <row r="65" spans="3:10" ht="16.75" customHeight="1">
      <c r="C65" s="14"/>
      <c r="D65" s="23" t="s">
        <v>28</v>
      </c>
      <c r="E65" s="17"/>
      <c r="F65" s="17">
        <v>185312546.97999999</v>
      </c>
      <c r="G65" s="17"/>
      <c r="H65" s="17"/>
      <c r="I65" s="11"/>
    </row>
    <row r="66" spans="3:10" ht="16.75" customHeight="1">
      <c r="C66" s="14"/>
      <c r="D66" s="23" t="s">
        <v>29</v>
      </c>
      <c r="E66" s="17"/>
      <c r="F66" s="17">
        <v>24784742.969999999</v>
      </c>
      <c r="G66" s="17"/>
      <c r="H66" s="17"/>
      <c r="I66" s="11"/>
    </row>
    <row r="67" spans="3:10" ht="16.75" customHeight="1">
      <c r="C67" s="14"/>
      <c r="D67" s="23" t="s">
        <v>30</v>
      </c>
      <c r="E67" s="17"/>
      <c r="F67" s="17">
        <v>66317525.609999999</v>
      </c>
      <c r="G67" s="17"/>
      <c r="H67" s="17"/>
      <c r="I67" s="11"/>
    </row>
    <row r="68" spans="3:10" ht="16.75" customHeight="1">
      <c r="C68" s="14"/>
      <c r="D68" s="23" t="s">
        <v>31</v>
      </c>
      <c r="E68" s="17"/>
      <c r="F68" s="17">
        <v>62353601.740000002</v>
      </c>
      <c r="G68" s="17"/>
      <c r="H68" s="17"/>
      <c r="I68" s="11"/>
    </row>
    <row r="69" spans="3:10" ht="16.75" customHeight="1">
      <c r="C69" s="14"/>
      <c r="D69" s="23" t="s">
        <v>32</v>
      </c>
      <c r="E69" s="17"/>
      <c r="F69" s="17">
        <v>243073044.31</v>
      </c>
      <c r="G69" s="17"/>
      <c r="H69" s="17"/>
      <c r="I69" s="11"/>
    </row>
    <row r="70" spans="3:10" ht="16.75" customHeight="1">
      <c r="C70" s="14"/>
      <c r="D70" s="23" t="s">
        <v>33</v>
      </c>
      <c r="E70" s="17"/>
      <c r="F70" s="17">
        <v>42215300</v>
      </c>
      <c r="G70" s="17"/>
      <c r="H70" s="17"/>
      <c r="I70" s="11"/>
    </row>
    <row r="71" spans="3:10" ht="16.75" customHeight="1">
      <c r="C71" s="14"/>
      <c r="D71" s="23" t="s">
        <v>34</v>
      </c>
      <c r="E71" s="17"/>
      <c r="F71" s="17">
        <v>2026615919.3499999</v>
      </c>
      <c r="G71" s="17"/>
      <c r="H71" s="17"/>
      <c r="I71" s="11"/>
    </row>
    <row r="72" spans="3:10" ht="16.75" customHeight="1">
      <c r="C72" s="14"/>
      <c r="D72" s="23" t="s">
        <v>35</v>
      </c>
      <c r="E72" s="17"/>
      <c r="F72" s="17">
        <v>9473042.4000000004</v>
      </c>
      <c r="G72" s="17"/>
      <c r="H72" s="17"/>
      <c r="I72" s="11"/>
    </row>
    <row r="73" spans="3:10" ht="16.75" customHeight="1">
      <c r="C73" s="14"/>
      <c r="D73" s="23" t="s">
        <v>36</v>
      </c>
      <c r="E73" s="17"/>
      <c r="F73" s="17">
        <v>701627137.35000002</v>
      </c>
      <c r="G73" s="17"/>
      <c r="H73" s="17"/>
      <c r="I73" s="11"/>
    </row>
    <row r="74" spans="3:10" ht="16.75" customHeight="1">
      <c r="C74" s="14"/>
      <c r="D74" s="23" t="s">
        <v>37</v>
      </c>
      <c r="E74" s="17"/>
      <c r="F74" s="17">
        <v>1100021171.8099999</v>
      </c>
      <c r="G74" s="17"/>
      <c r="H74" s="17"/>
      <c r="I74" s="11"/>
    </row>
    <row r="75" spans="3:10" ht="16.75" customHeight="1">
      <c r="C75" s="14"/>
      <c r="D75" s="23"/>
      <c r="E75" s="17"/>
      <c r="F75" s="17"/>
      <c r="G75" s="17"/>
      <c r="H75" s="17"/>
      <c r="I75" s="11"/>
    </row>
    <row r="76" spans="3:10" ht="12.65" customHeight="1">
      <c r="C76" s="14"/>
      <c r="D76" s="23"/>
      <c r="E76" s="17"/>
      <c r="F76" s="17"/>
      <c r="G76" s="17"/>
      <c r="H76" s="17"/>
      <c r="I76" s="11"/>
      <c r="J76" s="8"/>
    </row>
    <row r="77" spans="3:10" ht="3.65" customHeight="1">
      <c r="D77" s="33"/>
      <c r="E77" s="34"/>
      <c r="F77" s="34"/>
      <c r="G77" s="34"/>
      <c r="H77" s="34"/>
      <c r="I77" s="35"/>
    </row>
    <row r="78" spans="3:10" s="5" customFormat="1" ht="18.649999999999999" customHeight="1">
      <c r="C78" s="6"/>
      <c r="D78" s="36" t="s">
        <v>19</v>
      </c>
      <c r="E78" s="37"/>
      <c r="F78" s="37"/>
      <c r="G78" s="37"/>
      <c r="H78" s="37"/>
      <c r="I78" s="38"/>
    </row>
    <row r="79" spans="3:10" s="5" customFormat="1" ht="18.649999999999999" customHeight="1">
      <c r="C79" s="6"/>
      <c r="D79" s="33" t="s">
        <v>72</v>
      </c>
      <c r="E79" s="34"/>
      <c r="F79" s="34"/>
      <c r="G79" s="34"/>
      <c r="H79" s="34"/>
      <c r="I79" s="35"/>
    </row>
    <row r="80" spans="3:10" s="5" customFormat="1" ht="18.649999999999999" customHeight="1">
      <c r="C80" s="6"/>
      <c r="D80" s="39" t="s">
        <v>66</v>
      </c>
      <c r="E80" s="40"/>
      <c r="F80" s="40"/>
      <c r="G80" s="40"/>
      <c r="H80" s="40"/>
      <c r="I80" s="41"/>
    </row>
    <row r="81" spans="3:10" s="5" customFormat="1" ht="18.649999999999999" customHeight="1">
      <c r="C81" s="6"/>
      <c r="D81" s="42" t="s">
        <v>63</v>
      </c>
      <c r="E81" s="43"/>
      <c r="F81" s="43"/>
      <c r="G81" s="43"/>
      <c r="H81" s="43"/>
      <c r="I81" s="21"/>
    </row>
    <row r="82" spans="3:10" s="7" customFormat="1" ht="1.75" customHeight="1" thickBot="1">
      <c r="C82" s="6"/>
      <c r="D82" s="30"/>
      <c r="E82" s="31"/>
      <c r="F82" s="31"/>
      <c r="G82" s="31"/>
      <c r="H82" s="31"/>
      <c r="I82" s="32"/>
    </row>
    <row r="83" spans="3:10" s="8" customFormat="1" ht="6.65" customHeight="1">
      <c r="C83" s="9"/>
      <c r="G83" s="10"/>
      <c r="H83" s="16"/>
      <c r="I83" s="11"/>
    </row>
    <row r="84" spans="3:10" ht="16.75" customHeight="1">
      <c r="C84" s="14"/>
      <c r="D84" s="23" t="s">
        <v>38</v>
      </c>
      <c r="E84" s="17"/>
      <c r="F84" s="25">
        <v>20548207.170000002</v>
      </c>
      <c r="G84" s="17"/>
      <c r="H84" s="17"/>
      <c r="I84" s="11"/>
    </row>
    <row r="85" spans="3:10" ht="16.75" customHeight="1">
      <c r="C85" s="14"/>
      <c r="D85" s="23" t="s">
        <v>39</v>
      </c>
      <c r="E85" s="17"/>
      <c r="F85" s="17">
        <v>114227380.43000001</v>
      </c>
      <c r="G85" s="17"/>
      <c r="H85" s="17"/>
      <c r="I85" s="11"/>
      <c r="J85" s="8"/>
    </row>
    <row r="86" spans="3:10" ht="16.75" customHeight="1">
      <c r="C86" s="14"/>
      <c r="D86" s="23" t="s">
        <v>40</v>
      </c>
      <c r="E86" s="17"/>
      <c r="F86" s="17">
        <v>9947328.4600000009</v>
      </c>
      <c r="G86" s="17"/>
      <c r="H86" s="17"/>
      <c r="I86" s="11"/>
    </row>
    <row r="87" spans="3:10" ht="16.75" customHeight="1">
      <c r="C87" s="14"/>
      <c r="D87" s="23" t="s">
        <v>41</v>
      </c>
      <c r="E87" s="17"/>
      <c r="F87" s="17">
        <v>18848429.16</v>
      </c>
      <c r="G87" s="17"/>
      <c r="H87" s="17"/>
      <c r="I87" s="11"/>
    </row>
    <row r="88" spans="3:10" ht="16.75" customHeight="1">
      <c r="C88" s="14"/>
      <c r="D88" s="23" t="s">
        <v>42</v>
      </c>
      <c r="E88" s="17"/>
      <c r="F88" s="17">
        <v>378367297.00999999</v>
      </c>
      <c r="G88" s="17"/>
      <c r="H88" s="17"/>
      <c r="I88" s="11"/>
    </row>
    <row r="89" spans="3:10" ht="16.75" customHeight="1">
      <c r="C89" s="14"/>
      <c r="D89" s="23" t="s">
        <v>43</v>
      </c>
      <c r="E89" s="17"/>
      <c r="F89" s="17">
        <v>31389704.57</v>
      </c>
      <c r="G89" s="17"/>
      <c r="H89" s="17"/>
      <c r="I89" s="11"/>
    </row>
    <row r="90" spans="3:10" ht="16.75" customHeight="1">
      <c r="C90" s="14"/>
      <c r="D90" s="23" t="s">
        <v>44</v>
      </c>
      <c r="E90" s="17"/>
      <c r="F90" s="17">
        <v>65330527.479999997</v>
      </c>
      <c r="G90" s="17"/>
      <c r="H90" s="17"/>
      <c r="I90" s="11"/>
    </row>
    <row r="91" spans="3:10" ht="16.75" customHeight="1">
      <c r="C91" s="14"/>
      <c r="D91" s="23" t="s">
        <v>45</v>
      </c>
      <c r="E91" s="17"/>
      <c r="F91" s="17">
        <v>1158826.46</v>
      </c>
      <c r="G91" s="17"/>
      <c r="H91" s="17"/>
      <c r="I91" s="11"/>
    </row>
    <row r="92" spans="3:10" ht="16.75" customHeight="1">
      <c r="C92" s="14"/>
      <c r="D92" s="23" t="s">
        <v>46</v>
      </c>
      <c r="E92" s="17"/>
      <c r="F92" s="17">
        <v>37953.699999999997</v>
      </c>
      <c r="G92" s="17"/>
      <c r="H92" s="17"/>
      <c r="I92" s="11"/>
    </row>
    <row r="93" spans="3:10" ht="16.75" customHeight="1">
      <c r="C93" s="14"/>
      <c r="D93" s="23" t="s">
        <v>47</v>
      </c>
      <c r="E93" s="17"/>
      <c r="F93" s="49">
        <v>-65823659.469999999</v>
      </c>
      <c r="G93" s="17"/>
      <c r="H93" s="17"/>
      <c r="I93" s="11"/>
    </row>
    <row r="94" spans="3:10" ht="16.75" customHeight="1">
      <c r="C94" s="14"/>
      <c r="D94" s="23" t="s">
        <v>48</v>
      </c>
      <c r="E94" s="17"/>
      <c r="F94" s="50">
        <v>-204319910.78</v>
      </c>
      <c r="G94" s="17"/>
      <c r="H94" s="25">
        <f>SUM(F86:F94)+SUM(F60:F85)</f>
        <v>5757872889.710001</v>
      </c>
      <c r="I94" s="11"/>
    </row>
    <row r="95" spans="3:10" ht="16.75" customHeight="1">
      <c r="C95" s="14"/>
      <c r="D95" s="23"/>
      <c r="E95" s="17"/>
      <c r="F95" s="17"/>
      <c r="G95" s="17"/>
      <c r="H95" s="17"/>
      <c r="I95" s="11"/>
    </row>
    <row r="96" spans="3:10" s="8" customFormat="1" ht="16.75" customHeight="1">
      <c r="C96" s="13"/>
      <c r="D96" s="22" t="s">
        <v>49</v>
      </c>
      <c r="E96" s="22"/>
      <c r="F96" s="22"/>
      <c r="G96" s="20"/>
      <c r="H96" s="18"/>
      <c r="I96" s="11"/>
    </row>
    <row r="97" spans="3:13" ht="16.75" customHeight="1">
      <c r="C97" s="14"/>
      <c r="D97" s="23" t="s">
        <v>50</v>
      </c>
      <c r="E97" s="20"/>
      <c r="F97" s="24">
        <v>423663962.68000001</v>
      </c>
      <c r="G97" s="17"/>
      <c r="H97" s="17"/>
      <c r="I97" s="11"/>
    </row>
    <row r="98" spans="3:13" ht="16.75" customHeight="1">
      <c r="C98" s="14"/>
      <c r="D98" s="23" t="s">
        <v>51</v>
      </c>
      <c r="E98" s="17"/>
      <c r="F98" s="17">
        <v>159018933.56999999</v>
      </c>
      <c r="G98" s="17"/>
      <c r="H98" s="17"/>
      <c r="I98" s="11"/>
    </row>
    <row r="99" spans="3:13" ht="16.75" customHeight="1">
      <c r="C99" s="14"/>
      <c r="D99" s="23" t="s">
        <v>52</v>
      </c>
      <c r="E99" s="17"/>
      <c r="F99" s="17">
        <v>57023088.420000002</v>
      </c>
      <c r="G99" s="17"/>
      <c r="H99" s="17"/>
      <c r="I99" s="11"/>
    </row>
    <row r="100" spans="3:13" ht="16.75" customHeight="1">
      <c r="C100" s="14"/>
      <c r="D100" s="23" t="s">
        <v>53</v>
      </c>
      <c r="E100" s="17"/>
      <c r="F100" s="17">
        <v>25640357.77</v>
      </c>
      <c r="G100" s="17"/>
      <c r="H100" s="17"/>
      <c r="I100" s="11"/>
    </row>
    <row r="101" spans="3:13" ht="16.75" customHeight="1">
      <c r="C101" s="14"/>
      <c r="D101" s="23" t="s">
        <v>54</v>
      </c>
      <c r="E101" s="17"/>
      <c r="F101" s="17">
        <v>258712112.33000001</v>
      </c>
      <c r="G101" s="17"/>
      <c r="H101" s="17"/>
      <c r="I101" s="11"/>
    </row>
    <row r="102" spans="3:13" ht="16.75" customHeight="1">
      <c r="C102" s="14"/>
      <c r="D102" s="23" t="s">
        <v>55</v>
      </c>
      <c r="E102" s="17"/>
      <c r="F102" s="17">
        <v>1015020296.08</v>
      </c>
      <c r="G102" s="17"/>
      <c r="H102" s="17"/>
      <c r="I102" s="11"/>
    </row>
    <row r="103" spans="3:13" ht="16.75" customHeight="1">
      <c r="C103" s="14"/>
      <c r="D103" s="23" t="s">
        <v>56</v>
      </c>
      <c r="E103" s="17"/>
      <c r="F103" s="17">
        <v>1167584796.8099999</v>
      </c>
      <c r="G103" s="17"/>
      <c r="H103" s="17"/>
      <c r="I103" s="11"/>
    </row>
    <row r="104" spans="3:13" ht="16.75" customHeight="1">
      <c r="C104" s="14"/>
      <c r="D104" s="23" t="s">
        <v>57</v>
      </c>
      <c r="E104" s="17"/>
      <c r="F104" s="17">
        <v>8348187.3700000001</v>
      </c>
      <c r="G104" s="17"/>
      <c r="H104" s="17"/>
      <c r="I104" s="11"/>
    </row>
    <row r="105" spans="3:13" ht="16.75" customHeight="1">
      <c r="C105" s="14"/>
      <c r="D105" s="23" t="s">
        <v>58</v>
      </c>
      <c r="E105" s="17"/>
      <c r="F105" s="17">
        <v>78644078.790000007</v>
      </c>
      <c r="G105" s="17"/>
      <c r="H105" s="17"/>
      <c r="I105" s="11"/>
    </row>
    <row r="106" spans="3:13" ht="16.75" customHeight="1">
      <c r="C106" s="14"/>
      <c r="D106" s="23" t="s">
        <v>59</v>
      </c>
      <c r="E106" s="17"/>
      <c r="F106" s="17">
        <v>4798348556.04</v>
      </c>
      <c r="G106" s="17"/>
      <c r="H106" s="17"/>
      <c r="I106" s="11"/>
    </row>
    <row r="107" spans="3:13" ht="16.75" customHeight="1">
      <c r="C107" s="14"/>
      <c r="D107" s="23" t="s">
        <v>60</v>
      </c>
      <c r="E107" s="17"/>
      <c r="F107" s="49">
        <v>-3883318543.48</v>
      </c>
      <c r="G107" s="17"/>
      <c r="H107" s="17"/>
      <c r="I107" s="11"/>
    </row>
    <row r="108" spans="3:13" ht="16.75" customHeight="1">
      <c r="C108" s="14"/>
      <c r="D108" s="23" t="s">
        <v>61</v>
      </c>
      <c r="E108" s="17"/>
      <c r="F108" s="19">
        <v>838651505.53999996</v>
      </c>
      <c r="G108" s="19"/>
      <c r="H108" s="19">
        <f>SUM(F97:F108)</f>
        <v>4947337331.9200001</v>
      </c>
      <c r="I108" s="11"/>
      <c r="M108" s="29"/>
    </row>
    <row r="109" spans="3:13" ht="16.75" customHeight="1" thickBot="1">
      <c r="C109" s="14"/>
      <c r="D109" s="23"/>
      <c r="E109" s="17"/>
      <c r="F109" s="17"/>
      <c r="G109" s="25"/>
      <c r="H109" s="27">
        <f>+H94-H108</f>
        <v>810535557.79000092</v>
      </c>
      <c r="I109" s="11"/>
    </row>
    <row r="110" spans="3:13" ht="15" customHeight="1" thickTop="1">
      <c r="C110" s="14"/>
      <c r="D110" s="23"/>
      <c r="E110" s="17"/>
      <c r="F110" s="17"/>
      <c r="G110" s="17"/>
      <c r="H110" s="17"/>
      <c r="I110" s="11"/>
    </row>
    <row r="111" spans="3:13">
      <c r="D111" s="8"/>
      <c r="E111" s="8"/>
      <c r="F111" s="8"/>
      <c r="G111" s="10"/>
      <c r="H111" s="16"/>
      <c r="I111" s="11"/>
    </row>
    <row r="112" spans="3:13">
      <c r="D112" s="8"/>
      <c r="E112" s="8"/>
      <c r="F112" s="8"/>
      <c r="G112" s="10"/>
      <c r="H112" s="16"/>
      <c r="I112" s="11"/>
    </row>
    <row r="113" spans="4:9">
      <c r="D113" s="8"/>
      <c r="E113" s="8"/>
      <c r="F113" s="8"/>
      <c r="G113" s="10"/>
      <c r="H113" s="16"/>
      <c r="I113" s="11"/>
    </row>
    <row r="114" spans="4:9">
      <c r="D114" s="8"/>
      <c r="E114" s="8"/>
      <c r="F114" s="8"/>
      <c r="G114" s="10"/>
      <c r="H114" s="16"/>
      <c r="I114" s="11"/>
    </row>
    <row r="115" spans="4:9">
      <c r="D115" s="8"/>
      <c r="E115" s="8"/>
      <c r="F115" s="8"/>
      <c r="G115" s="10"/>
      <c r="H115" s="16"/>
      <c r="I115" s="11"/>
    </row>
    <row r="116" spans="4:9">
      <c r="D116" s="8"/>
      <c r="E116" s="8"/>
      <c r="F116" s="8"/>
      <c r="G116" s="10"/>
      <c r="H116" s="16"/>
      <c r="I116" s="11"/>
    </row>
    <row r="117" spans="4:9">
      <c r="D117" s="8"/>
      <c r="E117" s="8"/>
      <c r="F117" s="8"/>
      <c r="G117" s="10"/>
      <c r="H117" s="16"/>
      <c r="I117" s="11"/>
    </row>
    <row r="118" spans="4:9">
      <c r="D118" s="8"/>
      <c r="E118" s="8"/>
      <c r="F118" s="8"/>
      <c r="G118" s="10"/>
      <c r="H118" s="16"/>
      <c r="I118" s="11"/>
    </row>
    <row r="119" spans="4:9">
      <c r="D119" s="8"/>
      <c r="E119" s="8"/>
      <c r="F119" s="8"/>
      <c r="G119" s="10"/>
      <c r="H119" s="16"/>
      <c r="I119" s="11"/>
    </row>
    <row r="120" spans="4:9">
      <c r="D120" s="8"/>
      <c r="E120" s="8"/>
      <c r="F120" s="8"/>
      <c r="G120" s="10"/>
      <c r="H120" s="16"/>
      <c r="I120" s="11"/>
    </row>
    <row r="121" spans="4:9">
      <c r="D121" s="8"/>
      <c r="E121" s="8"/>
      <c r="F121" s="8"/>
      <c r="G121" s="10"/>
      <c r="H121" s="16"/>
      <c r="I121" s="11"/>
    </row>
    <row r="122" spans="4:9">
      <c r="D122" s="8"/>
      <c r="E122" s="8"/>
      <c r="F122" s="8"/>
      <c r="G122" s="10"/>
      <c r="H122" s="16"/>
      <c r="I122" s="11"/>
    </row>
    <row r="123" spans="4:9">
      <c r="D123" s="8"/>
      <c r="E123" s="8"/>
      <c r="F123" s="8"/>
      <c r="G123" s="10"/>
      <c r="H123" s="16"/>
      <c r="I123" s="11"/>
    </row>
    <row r="124" spans="4:9">
      <c r="D124" s="8"/>
      <c r="E124" s="8"/>
      <c r="F124" s="8"/>
      <c r="G124" s="10"/>
      <c r="H124" s="16"/>
      <c r="I124" s="11"/>
    </row>
  </sheetData>
  <mergeCells count="12">
    <mergeCell ref="D21:I21"/>
    <mergeCell ref="D22:I22"/>
    <mergeCell ref="D23:I23"/>
    <mergeCell ref="D24:I24"/>
    <mergeCell ref="D26:I26"/>
    <mergeCell ref="D25:H25"/>
    <mergeCell ref="D82:I82"/>
    <mergeCell ref="D77:I77"/>
    <mergeCell ref="D78:I78"/>
    <mergeCell ref="D79:I79"/>
    <mergeCell ref="D80:I80"/>
    <mergeCell ref="D81:H81"/>
  </mergeCells>
  <pageMargins left="0.35433070866141736" right="0.39370078740157483" top="0.39370078740157483" bottom="0.98425196850393704" header="0.19685039370078741" footer="0.39370078740157483"/>
  <pageSetup scale="60" firstPageNumber="45" orientation="portrait" useFirstPageNumber="1" r:id="rId1"/>
  <headerFooter>
    <oddFooter>&amp;C&amp;"Times New Roman,Normal"&amp;18 &amp;16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2017-04-10T17:58:39Z</cp:lastPrinted>
  <dcterms:created xsi:type="dcterms:W3CDTF">2014-09-04T17:23:24Z</dcterms:created>
  <dcterms:modified xsi:type="dcterms:W3CDTF">2017-04-10T18:04:51Z</dcterms:modified>
</cp:coreProperties>
</file>