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ARLAJURIDICO\Documents\TRANSPARENCIA FISCAL\2020\CONTABILIDAD\Por tomos\TOMO II PODER EJECUTIVO\"/>
    </mc:Choice>
  </mc:AlternateContent>
  <bookViews>
    <workbookView xWindow="0" yWindow="0" windowWidth="28800" windowHeight="12300" tabRatio="500"/>
  </bookViews>
  <sheets>
    <sheet name="Sheet1" sheetId="1" r:id="rId1"/>
  </sheets>
  <definedNames>
    <definedName name="_xlnm.Print_Titles" localSheetId="0">Sheet1!$1:$12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1" i="1" l="1"/>
  <c r="I80" i="1"/>
  <c r="I79" i="1"/>
  <c r="I76" i="1"/>
  <c r="I75" i="1"/>
  <c r="I74" i="1"/>
  <c r="I71" i="1"/>
  <c r="I68" i="1"/>
  <c r="I67" i="1"/>
  <c r="I66" i="1"/>
  <c r="I63" i="1"/>
  <c r="I62" i="1"/>
  <c r="I61" i="1"/>
  <c r="I60" i="1"/>
  <c r="I59" i="1"/>
  <c r="I58" i="1"/>
  <c r="I57" i="1"/>
  <c r="I56" i="1"/>
  <c r="I53" i="1"/>
  <c r="I52" i="1"/>
  <c r="I51" i="1"/>
  <c r="I50" i="1"/>
  <c r="I49" i="1"/>
  <c r="I48" i="1"/>
  <c r="I37" i="1"/>
  <c r="I38" i="1"/>
  <c r="I39" i="1"/>
  <c r="I40" i="1"/>
  <c r="I42" i="1"/>
  <c r="I43" i="1"/>
  <c r="I44" i="1"/>
  <c r="I45" i="1"/>
  <c r="I36" i="1"/>
  <c r="I33" i="1"/>
  <c r="I32" i="1"/>
  <c r="I30" i="1"/>
  <c r="I29" i="1"/>
  <c r="I28" i="1"/>
  <c r="I27" i="1"/>
  <c r="I26" i="1"/>
  <c r="I25" i="1"/>
  <c r="I23" i="1"/>
  <c r="I15" i="1"/>
  <c r="I16" i="1"/>
  <c r="I17" i="1"/>
  <c r="I18" i="1"/>
  <c r="I19" i="1"/>
  <c r="I20" i="1"/>
  <c r="I14" i="1"/>
  <c r="O81" i="1" l="1"/>
  <c r="O80" i="1"/>
  <c r="O79" i="1"/>
  <c r="O76" i="1"/>
  <c r="O75" i="1"/>
  <c r="O74" i="1"/>
  <c r="O71" i="1"/>
  <c r="O68" i="1"/>
  <c r="O67" i="1"/>
  <c r="O66" i="1"/>
  <c r="O63" i="1"/>
  <c r="O62" i="1"/>
  <c r="O61" i="1"/>
  <c r="O60" i="1"/>
  <c r="O59" i="1"/>
  <c r="O58" i="1"/>
  <c r="O57" i="1"/>
  <c r="O56" i="1"/>
  <c r="O53" i="1"/>
  <c r="O52" i="1"/>
  <c r="O51" i="1"/>
  <c r="O50" i="1"/>
  <c r="O49" i="1"/>
  <c r="O48" i="1"/>
  <c r="O45" i="1"/>
  <c r="O44" i="1"/>
  <c r="O43" i="1"/>
  <c r="O42" i="1"/>
  <c r="O40" i="1"/>
  <c r="O39" i="1"/>
  <c r="O38" i="1"/>
  <c r="O37" i="1"/>
  <c r="O36" i="1"/>
  <c r="O33" i="1"/>
  <c r="O32" i="1"/>
  <c r="O30" i="1"/>
  <c r="O29" i="1"/>
  <c r="O28" i="1"/>
  <c r="O27" i="1"/>
  <c r="O26" i="1"/>
  <c r="O25" i="1"/>
  <c r="O23" i="1"/>
  <c r="O15" i="1"/>
  <c r="O16" i="1"/>
  <c r="O17" i="1"/>
  <c r="O18" i="1"/>
  <c r="O19" i="1"/>
  <c r="O20" i="1"/>
  <c r="O14" i="1"/>
  <c r="M84" i="1" l="1"/>
  <c r="K84" i="1"/>
  <c r="G84" i="1"/>
  <c r="E84" i="1"/>
  <c r="O78" i="1"/>
  <c r="M78" i="1"/>
  <c r="K78" i="1"/>
  <c r="I78" i="1"/>
  <c r="G78" i="1"/>
  <c r="E78" i="1"/>
  <c r="O73" i="1"/>
  <c r="M73" i="1"/>
  <c r="K73" i="1"/>
  <c r="I73" i="1"/>
  <c r="G73" i="1"/>
  <c r="E73" i="1"/>
  <c r="O70" i="1"/>
  <c r="M70" i="1"/>
  <c r="K70" i="1"/>
  <c r="I70" i="1"/>
  <c r="G70" i="1"/>
  <c r="E70" i="1"/>
  <c r="O65" i="1"/>
  <c r="M65" i="1"/>
  <c r="K65" i="1"/>
  <c r="I65" i="1"/>
  <c r="G65" i="1"/>
  <c r="E65" i="1"/>
  <c r="O55" i="1"/>
  <c r="M55" i="1"/>
  <c r="K55" i="1"/>
  <c r="I55" i="1"/>
  <c r="G55" i="1"/>
  <c r="E55" i="1"/>
  <c r="O47" i="1"/>
  <c r="M47" i="1"/>
  <c r="K47" i="1"/>
  <c r="I47" i="1"/>
  <c r="G47" i="1"/>
  <c r="E47" i="1"/>
  <c r="O35" i="1"/>
  <c r="M35" i="1"/>
  <c r="K35" i="1"/>
  <c r="I35" i="1"/>
  <c r="G35" i="1"/>
  <c r="E35" i="1"/>
  <c r="O22" i="1"/>
  <c r="M22" i="1"/>
  <c r="K22" i="1"/>
  <c r="I22" i="1"/>
  <c r="G22" i="1"/>
  <c r="E22" i="1"/>
  <c r="O13" i="1"/>
  <c r="M13" i="1"/>
  <c r="K13" i="1"/>
  <c r="I13" i="1"/>
  <c r="G13" i="1"/>
  <c r="E13" i="1"/>
  <c r="I84" i="1" l="1"/>
  <c r="O84" i="1"/>
</calcChain>
</file>

<file path=xl/sharedStrings.xml><?xml version="1.0" encoding="utf-8"?>
<sst xmlns="http://schemas.openxmlformats.org/spreadsheetml/2006/main" count="70" uniqueCount="70">
  <si>
    <r>
      <t xml:space="preserve">PODER EJECUTIVO DEL ESTADO DE NAYARIT
</t>
    </r>
    <r>
      <rPr>
        <b/>
        <sz val="8.5"/>
        <color indexed="8"/>
        <rFont val="Arial Narrow"/>
        <family val="2"/>
      </rPr>
      <t xml:space="preserve">ESTADO ANALÍTICO DEL EJERCICIO DEL PRESUPUESTO DE EGRESOS
</t>
    </r>
    <r>
      <rPr>
        <b/>
        <sz val="7.5"/>
        <color indexed="8"/>
        <rFont val="Arial Narrow"/>
        <family val="2"/>
      </rPr>
      <t xml:space="preserve">CLASIFICACIÓN POR OBJETO DE GASTO (CAPÍTULO Y CONCEPTO)
 </t>
    </r>
    <r>
      <rPr>
        <sz val="7.5"/>
        <color indexed="8"/>
        <rFont val="Arial Narrow"/>
        <family val="2"/>
      </rPr>
      <t>DEL 01 DE ENERO AL 31 DE DICIEMBRE DEL 2019</t>
    </r>
  </si>
  <si>
    <t>(Hoja 1  de 2 )</t>
  </si>
  <si>
    <t>EGRESOS</t>
  </si>
  <si>
    <t>CONCEPTO</t>
  </si>
  <si>
    <t>SUBEJERCICIO</t>
  </si>
  <si>
    <t>APROBADO</t>
  </si>
  <si>
    <t>AMPLIACIONES/
(REDUCCIONES)</t>
  </si>
  <si>
    <t>MODIFICADO</t>
  </si>
  <si>
    <t>DEVENGADO</t>
  </si>
  <si>
    <t>PAGADO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</si>
  <si>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</si>
  <si>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</si>
  <si>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</si>
  <si>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</si>
  <si>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</si>
  <si>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</si>
  <si>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</si>
  <si>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</si>
  <si>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</si>
  <si>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</si>
  <si>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</si>
  <si>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</si>
  <si>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</si>
  <si>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</si>
  <si>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</si>
  <si>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</si>
  <si>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</si>
  <si>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</si>
  <si>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</si>
  <si>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</si>
  <si>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</si>
  <si>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</si>
  <si>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</si>
  <si>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</si>
  <si>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</si>
  <si>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</si>
  <si>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</si>
  <si>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</si>
  <si>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</si>
  <si>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</si>
  <si>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</si>
  <si>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</si>
  <si>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</si>
  <si>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</si>
  <si>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DONATIVOS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</si>
  <si>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</si>
  <si>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</si>
  <si>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</si>
  <si>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</si>
  <si>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</si>
  <si>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</si>
  <si>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</si>
  <si>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</si>
  <si>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</si>
  <si>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</si>
  <si>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</si>
  <si>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</si>
  <si>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</si>
  <si>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</si>
  <si>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EN FIDEICOMISOS, MANDATOS Y OTROS ANÁLOGOS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</si>
  <si>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</si>
  <si>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</si>
  <si>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</si>
  <si>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</si>
  <si>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</si>
  <si>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</si>
  <si>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</si>
  <si>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ADEUDOS DE EJERCICIOS FISCALES ANTERIORES (ADEFAS)</t>
  </si>
  <si>
    <t>TOTAL DEL GASTO</t>
  </si>
  <si>
    <t>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</si>
</sst>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$-80A]* #,##0.00_);[$$-80A]* \(#,##0.00\)"/>
    <numFmt numFmtId="165" formatCode="#,##0.00_);\(#,##0.00\)"/>
  </numFmts>
  <fonts count="9" x14ac:knownFonts="1">
    <font>
      <sz val="10"/>
      <color indexed="8"/>
      <name val="ARIAL"/>
      <charset val="1"/>
    </font>
    <font>
      <b/>
      <sz val="9"/>
      <color indexed="8"/>
      <name val="Arial Narrow"/>
      <family val="2"/>
    </font>
    <font>
      <b/>
      <sz val="8.5"/>
      <color indexed="8"/>
      <name val="Arial Narrow"/>
      <family val="2"/>
    </font>
    <font>
      <b/>
      <sz val="7.5"/>
      <color indexed="8"/>
      <name val="Arial Narrow"/>
      <family val="2"/>
    </font>
    <font>
      <sz val="7.5"/>
      <color indexed="8"/>
      <name val="Arial Narrow"/>
      <family val="2"/>
    </font>
    <font>
      <b/>
      <sz val="7"/>
      <color indexed="8"/>
      <name val="Arial Narrow"/>
      <family val="2"/>
    </font>
    <font>
      <b/>
      <sz val="6"/>
      <color indexed="8"/>
      <name val="Arial Narrow"/>
      <family val="2"/>
    </font>
    <font>
      <sz val="6"/>
      <color indexed="8"/>
      <name val="Arial Narrow"/>
      <family val="2"/>
    </font>
    <font>
      <sz val="9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top"/>
    </xf>
  </cellStyleXfs>
  <cellXfs count="74">
    <xf numFmtId="0" fontId="0" fillId="0" borderId="0" xfId="0">
      <alignment vertical="top"/>
    </xf>
    <xf numFmtId="0" fontId="0" fillId="2" borderId="1" xfId="0" applyFill="1" applyBorder="1">
      <alignment vertical="top"/>
    </xf>
    <xf numFmtId="0" fontId="0" fillId="2" borderId="2" xfId="0" applyFill="1" applyBorder="1">
      <alignment vertical="top"/>
    </xf>
    <xf numFmtId="0" fontId="0" fillId="2" borderId="3" xfId="0" applyFill="1" applyBorder="1">
      <alignment vertical="top"/>
    </xf>
    <xf numFmtId="0" fontId="0" fillId="2" borderId="4" xfId="0" applyFill="1" applyBorder="1">
      <alignment vertical="top"/>
    </xf>
    <xf numFmtId="0" fontId="5" fillId="2" borderId="0" xfId="0" applyFont="1" applyFill="1" applyAlignment="1">
      <alignment vertical="top" wrapText="1" readingOrder="1"/>
    </xf>
    <xf numFmtId="0" fontId="0" fillId="2" borderId="0" xfId="0" applyFill="1">
      <alignment vertical="top"/>
    </xf>
    <xf numFmtId="0" fontId="0" fillId="2" borderId="5" xfId="0" applyFill="1" applyBorder="1">
      <alignment vertical="top"/>
    </xf>
    <xf numFmtId="0" fontId="5" fillId="2" borderId="4" xfId="0" applyFont="1" applyFill="1" applyBorder="1" applyAlignment="1">
      <alignment vertical="top" wrapText="1" readingOrder="1"/>
    </xf>
    <xf numFmtId="0" fontId="5" fillId="2" borderId="4" xfId="0" applyFont="1" applyFill="1" applyBorder="1" applyAlignment="1">
      <alignment vertical="center" wrapText="1" readingOrder="1"/>
    </xf>
    <xf numFmtId="0" fontId="5" fillId="2" borderId="5" xfId="0" applyFont="1" applyFill="1" applyBorder="1" applyAlignment="1">
      <alignment horizontal="center" vertical="top" wrapText="1" readingOrder="1"/>
    </xf>
    <xf numFmtId="0" fontId="0" fillId="2" borderId="6" xfId="0" applyFill="1" applyBorder="1">
      <alignment vertical="top"/>
    </xf>
    <xf numFmtId="0" fontId="0" fillId="2" borderId="7" xfId="0" applyFill="1" applyBorder="1">
      <alignment vertical="top"/>
    </xf>
    <xf numFmtId="0" fontId="5" fillId="2" borderId="6" xfId="0" applyFont="1" applyFill="1" applyBorder="1" applyAlignment="1">
      <alignment vertical="center" wrapText="1" readingOrder="1"/>
    </xf>
    <xf numFmtId="0" fontId="0" fillId="2" borderId="8" xfId="0" applyFill="1" applyBorder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0" fillId="0" borderId="6" xfId="0" applyBorder="1">
      <alignment vertical="top"/>
    </xf>
    <xf numFmtId="0" fontId="6" fillId="0" borderId="8" xfId="0" applyFont="1" applyBorder="1" applyAlignment="1">
      <alignment horizontal="left" vertical="top" wrapText="1" readingOrder="1"/>
    </xf>
    <xf numFmtId="0" fontId="0" fillId="0" borderId="0" xfId="0" applyBorder="1">
      <alignment vertical="top"/>
    </xf>
    <xf numFmtId="165" fontId="7" fillId="0" borderId="0" xfId="0" applyNumberFormat="1" applyFont="1" applyBorder="1" applyAlignment="1">
      <alignment horizontal="right" vertical="top"/>
    </xf>
    <xf numFmtId="0" fontId="0" fillId="0" borderId="7" xfId="0" applyBorder="1">
      <alignment vertical="top"/>
    </xf>
    <xf numFmtId="164" fontId="6" fillId="0" borderId="7" xfId="0" applyNumberFormat="1" applyFont="1" applyBorder="1" applyAlignment="1">
      <alignment horizontal="right" vertical="top"/>
    </xf>
    <xf numFmtId="0" fontId="0" fillId="0" borderId="8" xfId="0" applyBorder="1">
      <alignment vertical="top"/>
    </xf>
    <xf numFmtId="165" fontId="7" fillId="0" borderId="5" xfId="0" applyNumberFormat="1" applyFont="1" applyBorder="1" applyAlignment="1">
      <alignment horizontal="right" vertical="top"/>
    </xf>
    <xf numFmtId="164" fontId="6" fillId="0" borderId="8" xfId="0" applyNumberFormat="1" applyFont="1" applyBorder="1" applyAlignment="1">
      <alignment horizontal="right" vertical="top"/>
    </xf>
    <xf numFmtId="0" fontId="0" fillId="0" borderId="11" xfId="0" applyBorder="1">
      <alignment vertical="top"/>
    </xf>
    <xf numFmtId="0" fontId="5" fillId="0" borderId="11" xfId="0" applyFont="1" applyBorder="1" applyAlignment="1">
      <alignment vertical="top" wrapText="1" readingOrder="1"/>
    </xf>
    <xf numFmtId="0" fontId="0" fillId="0" borderId="0" xfId="0" applyBorder="1" applyAlignment="1"/>
    <xf numFmtId="0" fontId="0" fillId="0" borderId="0" xfId="0" applyAlignment="1"/>
    <xf numFmtId="164" fontId="6" fillId="0" borderId="5" xfId="0" applyNumberFormat="1" applyFont="1" applyBorder="1" applyAlignment="1">
      <alignment horizontal="right" vertical="top"/>
    </xf>
    <xf numFmtId="164" fontId="6" fillId="0" borderId="0" xfId="0" applyNumberFormat="1" applyFont="1" applyBorder="1" applyAlignment="1">
      <alignment horizontal="right" vertical="top"/>
    </xf>
    <xf numFmtId="164" fontId="6" fillId="0" borderId="0" xfId="0" applyNumberFormat="1" applyFont="1" applyBorder="1" applyAlignment="1">
      <alignment horizontal="right" vertical="center"/>
    </xf>
    <xf numFmtId="164" fontId="6" fillId="0" borderId="5" xfId="0" applyNumberFormat="1" applyFont="1" applyBorder="1" applyAlignment="1">
      <alignment horizontal="right" vertical="center"/>
    </xf>
    <xf numFmtId="0" fontId="0" fillId="0" borderId="12" xfId="0" applyBorder="1">
      <alignment vertical="top"/>
    </xf>
    <xf numFmtId="164" fontId="6" fillId="0" borderId="10" xfId="0" applyNumberFormat="1" applyFont="1" applyBorder="1" applyAlignment="1">
      <alignment horizontal="right" vertical="top"/>
    </xf>
    <xf numFmtId="0" fontId="0" fillId="0" borderId="1" xfId="0" applyBorder="1">
      <alignment vertical="top"/>
    </xf>
    <xf numFmtId="0" fontId="0" fillId="0" borderId="3" xfId="0" applyBorder="1">
      <alignment vertical="top"/>
    </xf>
    <xf numFmtId="0" fontId="7" fillId="0" borderId="4" xfId="0" applyFont="1" applyBorder="1" applyAlignment="1">
      <alignment horizontal="left" vertical="top" wrapText="1" indent="1"/>
    </xf>
    <xf numFmtId="0" fontId="7" fillId="0" borderId="5" xfId="0" applyFont="1" applyBorder="1" applyAlignment="1">
      <alignment horizontal="left" vertical="top" wrapText="1" indent="1"/>
    </xf>
    <xf numFmtId="0" fontId="1" fillId="2" borderId="1" xfId="0" applyFont="1" applyFill="1" applyBorder="1" applyAlignment="1">
      <alignment horizontal="center" vertical="top" wrapText="1" readingOrder="1"/>
    </xf>
    <xf numFmtId="0" fontId="1" fillId="2" borderId="2" xfId="0" applyFont="1" applyFill="1" applyBorder="1" applyAlignment="1">
      <alignment horizontal="center" vertical="top" wrapText="1" readingOrder="1"/>
    </xf>
    <xf numFmtId="0" fontId="1" fillId="2" borderId="3" xfId="0" applyFont="1" applyFill="1" applyBorder="1" applyAlignment="1">
      <alignment horizontal="center" vertical="top" wrapText="1" readingOrder="1"/>
    </xf>
    <xf numFmtId="0" fontId="1" fillId="2" borderId="4" xfId="0" applyFont="1" applyFill="1" applyBorder="1" applyAlignment="1">
      <alignment horizontal="center" vertical="top" wrapText="1" readingOrder="1"/>
    </xf>
    <xf numFmtId="0" fontId="1" fillId="2" borderId="0" xfId="0" applyFont="1" applyFill="1" applyAlignment="1">
      <alignment horizontal="center" vertical="top" wrapText="1" readingOrder="1"/>
    </xf>
    <xf numFmtId="0" fontId="1" fillId="2" borderId="5" xfId="0" applyFont="1" applyFill="1" applyBorder="1" applyAlignment="1">
      <alignment horizontal="center" vertical="top" wrapText="1" readingOrder="1"/>
    </xf>
    <xf numFmtId="0" fontId="1" fillId="2" borderId="6" xfId="0" applyFont="1" applyFill="1" applyBorder="1" applyAlignment="1">
      <alignment horizontal="center" vertical="top" wrapText="1" readingOrder="1"/>
    </xf>
    <xf numFmtId="0" fontId="1" fillId="2" borderId="7" xfId="0" applyFont="1" applyFill="1" applyBorder="1" applyAlignment="1">
      <alignment horizontal="center" vertical="top" wrapText="1" readingOrder="1"/>
    </xf>
    <xf numFmtId="0" fontId="1" fillId="2" borderId="8" xfId="0" applyFont="1" applyFill="1" applyBorder="1" applyAlignment="1">
      <alignment horizontal="center" vertical="top" wrapText="1" readingOrder="1"/>
    </xf>
    <xf numFmtId="0" fontId="5" fillId="2" borderId="5" xfId="0" applyFont="1" applyFill="1" applyBorder="1" applyAlignment="1">
      <alignment horizontal="center" vertical="center" wrapText="1" readingOrder="1"/>
    </xf>
    <xf numFmtId="0" fontId="5" fillId="2" borderId="8" xfId="0" applyFont="1" applyFill="1" applyBorder="1" applyAlignment="1">
      <alignment horizontal="center" vertical="center" wrapText="1" readingOrder="1"/>
    </xf>
    <xf numFmtId="0" fontId="5" fillId="2" borderId="4" xfId="0" applyFont="1" applyFill="1" applyBorder="1" applyAlignment="1">
      <alignment horizontal="center" vertical="center" wrapText="1" readingOrder="1"/>
    </xf>
    <xf numFmtId="0" fontId="5" fillId="2" borderId="6" xfId="0" applyFont="1" applyFill="1" applyBorder="1" applyAlignment="1">
      <alignment horizontal="center" vertical="center" wrapText="1" readingOrder="1"/>
    </xf>
    <xf numFmtId="0" fontId="6" fillId="0" borderId="4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0" fontId="5" fillId="2" borderId="1" xfId="0" applyFont="1" applyFill="1" applyBorder="1" applyAlignment="1">
      <alignment horizontal="center" vertical="top" wrapText="1" readingOrder="1"/>
    </xf>
    <xf numFmtId="0" fontId="5" fillId="2" borderId="2" xfId="0" applyFont="1" applyFill="1" applyBorder="1" applyAlignment="1">
      <alignment horizontal="center" vertical="top" wrapText="1" readingOrder="1"/>
    </xf>
    <xf numFmtId="0" fontId="5" fillId="2" borderId="3" xfId="0" applyFont="1" applyFill="1" applyBorder="1" applyAlignment="1">
      <alignment horizontal="center" vertical="top" wrapText="1" readingOrder="1"/>
    </xf>
    <xf numFmtId="0" fontId="5" fillId="2" borderId="6" xfId="0" applyFont="1" applyFill="1" applyBorder="1" applyAlignment="1">
      <alignment horizontal="center" vertical="top" wrapText="1" readingOrder="1"/>
    </xf>
    <xf numFmtId="0" fontId="5" fillId="2" borderId="7" xfId="0" applyFont="1" applyFill="1" applyBorder="1" applyAlignment="1">
      <alignment horizontal="center" vertical="top" wrapText="1" readingOrder="1"/>
    </xf>
    <xf numFmtId="0" fontId="5" fillId="2" borderId="8" xfId="0" applyFont="1" applyFill="1" applyBorder="1" applyAlignment="1">
      <alignment horizontal="center" vertical="top" wrapText="1" readingOrder="1"/>
    </xf>
    <xf numFmtId="0" fontId="5" fillId="2" borderId="4" xfId="0" applyFont="1" applyFill="1" applyBorder="1" applyAlignment="1">
      <alignment horizontal="center" vertical="top" wrapText="1" readingOrder="1"/>
    </xf>
    <xf numFmtId="0" fontId="5" fillId="2" borderId="0" xfId="0" applyFont="1" applyFill="1" applyAlignment="1">
      <alignment horizontal="center" vertical="top" wrapText="1" readingOrder="1"/>
    </xf>
    <xf numFmtId="0" fontId="5" fillId="2" borderId="0" xfId="0" applyFont="1" applyFill="1" applyAlignment="1">
      <alignment horizontal="center" vertical="center" wrapText="1" readingOrder="1"/>
    </xf>
    <xf numFmtId="0" fontId="5" fillId="2" borderId="7" xfId="0" applyFont="1" applyFill="1" applyBorder="1" applyAlignment="1">
      <alignment horizontal="center" vertical="center" wrapText="1" readingOrder="1"/>
    </xf>
    <xf numFmtId="0" fontId="5" fillId="2" borderId="9" xfId="0" applyFont="1" applyFill="1" applyBorder="1" applyAlignment="1">
      <alignment horizontal="center" vertical="top" wrapText="1" readingOrder="1"/>
    </xf>
    <xf numFmtId="0" fontId="5" fillId="2" borderId="10" xfId="0" applyFont="1" applyFill="1" applyBorder="1" applyAlignment="1">
      <alignment horizontal="center" vertical="top" wrapText="1" readingOrder="1"/>
    </xf>
    <xf numFmtId="0" fontId="5" fillId="2" borderId="9" xfId="0" applyFont="1" applyFill="1" applyBorder="1" applyAlignment="1">
      <alignment horizontal="center" vertical="center" wrapText="1" readingOrder="1"/>
    </xf>
    <xf numFmtId="0" fontId="5" fillId="2" borderId="10" xfId="0" applyFont="1" applyFill="1" applyBorder="1" applyAlignment="1">
      <alignment horizontal="center" vertical="center" wrapText="1" readingOrder="1"/>
    </xf>
    <xf numFmtId="0" fontId="6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 indent="1" readingOrder="1"/>
    </xf>
    <xf numFmtId="0" fontId="7" fillId="0" borderId="5" xfId="0" applyFont="1" applyBorder="1" applyAlignment="1">
      <alignment horizontal="left" vertical="top" wrapText="1" indent="1" readingOrder="1"/>
    </xf>
    <xf numFmtId="0" fontId="8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103283</xdr:colOff>
      <xdr:row>0</xdr:row>
      <xdr:rowOff>5738</xdr:rowOff>
    </xdr:from>
    <xdr:to>
      <xdr:col>2</xdr:col>
      <xdr:colOff>379508</xdr:colOff>
      <xdr:row>0</xdr:row>
      <xdr:rowOff>2025038</xdr:rowOff>
    </xdr:to>
    <xdr:pic>
      <xdr:nvPicPr>
        <xdr:cNvPr id="65537" name="Picture 1025">
          <a:extLst>
            <a:ext uri="{FF2B5EF4-FFF2-40B4-BE49-F238E27FC236}">
              <a16:creationId xmlns:a16="http://schemas.microsoft.com/office/drawing/2014/main" id="{5FBFC7FC-03F0-4776-84B4-0C3101A76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83" y="5738"/>
          <a:ext cx="1739403" cy="2019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autoPageBreaks="0"/>
  </sheetPr>
  <dimension ref="B1:O86"/>
  <sheetViews>
    <sheetView showGridLines="0" tabSelected="1" zoomScale="166" zoomScaleNormal="166" workbookViewId="0"/>
  </sheetViews>
  <sheetFormatPr baseColWidth="10" defaultRowHeight="12.75" customHeight="1" x14ac:dyDescent="0.2"/>
  <cols>
    <col min="1" max="1" width="5.28515625" customWidth="1"/>
    <col min="2" max="2" width="16.7109375" customWidth="1"/>
    <col min="3" max="3" width="18.7109375" customWidth="1"/>
    <col min="4" max="4" width="0.5703125" customWidth="1"/>
    <col min="5" max="5" width="9.85546875" customWidth="1"/>
    <col min="6" max="6" width="0.5703125" customWidth="1"/>
    <col min="7" max="7" width="9.85546875" customWidth="1"/>
    <col min="8" max="8" width="0.5703125" customWidth="1"/>
    <col min="9" max="9" width="9.85546875" customWidth="1"/>
    <col min="10" max="10" width="0.5703125" customWidth="1"/>
    <col min="11" max="11" width="9.85546875" customWidth="1"/>
    <col min="12" max="12" width="0.5703125" customWidth="1"/>
    <col min="13" max="13" width="9.85546875" customWidth="1"/>
    <col min="14" max="14" width="0.5703125" customWidth="1"/>
    <col min="15" max="15" width="9.85546875" customWidth="1"/>
    <col min="16" max="256" width="6.85546875" customWidth="1"/>
  </cols>
  <sheetData>
    <row r="1" spans="2:15" ht="163.5" customHeight="1" x14ac:dyDescent="0.2"/>
    <row r="2" spans="2:15" ht="2.25" customHeight="1" x14ac:dyDescent="0.2"/>
    <row r="3" spans="2:15" ht="12" customHeight="1" x14ac:dyDescent="0.2">
      <c r="B3" s="40" t="s">
        <v>0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2"/>
    </row>
    <row r="4" spans="2:15" ht="11.25" customHeight="1" x14ac:dyDescent="0.2">
      <c r="B4" s="43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5"/>
    </row>
    <row r="5" spans="2:15" ht="9.75" customHeight="1" x14ac:dyDescent="0.2">
      <c r="B5" s="43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5"/>
    </row>
    <row r="6" spans="2:15" x14ac:dyDescent="0.2">
      <c r="B6" s="46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8"/>
    </row>
    <row r="7" spans="2:15" ht="3" customHeight="1" x14ac:dyDescent="0.2">
      <c r="B7" t="s">
        <v>1</v>
      </c>
    </row>
    <row r="8" spans="2:15" ht="8.25" customHeight="1" x14ac:dyDescent="0.2">
      <c r="B8" s="1"/>
      <c r="C8" s="2"/>
      <c r="D8" s="55" t="s">
        <v>2</v>
      </c>
      <c r="E8" s="56"/>
      <c r="F8" s="56"/>
      <c r="G8" s="56"/>
      <c r="H8" s="56"/>
      <c r="I8" s="56"/>
      <c r="J8" s="56"/>
      <c r="K8" s="56"/>
      <c r="L8" s="56"/>
      <c r="M8" s="57"/>
      <c r="N8" s="2"/>
      <c r="O8" s="3"/>
    </row>
    <row r="9" spans="2:15" ht="0.75" customHeight="1" x14ac:dyDescent="0.2">
      <c r="B9" s="4"/>
      <c r="C9" s="5"/>
      <c r="D9" s="58"/>
      <c r="E9" s="59"/>
      <c r="F9" s="59"/>
      <c r="G9" s="59"/>
      <c r="H9" s="59"/>
      <c r="I9" s="59"/>
      <c r="J9" s="59"/>
      <c r="K9" s="59"/>
      <c r="L9" s="59"/>
      <c r="M9" s="60"/>
      <c r="N9" s="6"/>
      <c r="O9" s="7"/>
    </row>
    <row r="10" spans="2:15" ht="9.75" customHeight="1" x14ac:dyDescent="0.2">
      <c r="B10" s="61" t="s">
        <v>3</v>
      </c>
      <c r="C10" s="62"/>
      <c r="D10" s="8"/>
      <c r="E10" s="63" t="s">
        <v>5</v>
      </c>
      <c r="F10" s="6"/>
      <c r="G10" s="65" t="s">
        <v>6</v>
      </c>
      <c r="H10" s="67" t="s">
        <v>7</v>
      </c>
      <c r="I10" s="67"/>
      <c r="J10" s="9"/>
      <c r="K10" s="49" t="s">
        <v>8</v>
      </c>
      <c r="L10" s="51" t="s">
        <v>9</v>
      </c>
      <c r="M10" s="49"/>
      <c r="N10" s="6"/>
      <c r="O10" s="10" t="s">
        <v>4</v>
      </c>
    </row>
    <row r="11" spans="2:15" ht="13.5" customHeight="1" x14ac:dyDescent="0.2">
      <c r="B11" s="11"/>
      <c r="C11" s="12"/>
      <c r="D11" s="11"/>
      <c r="E11" s="64"/>
      <c r="F11" s="12"/>
      <c r="G11" s="66"/>
      <c r="H11" s="68"/>
      <c r="I11" s="68"/>
      <c r="J11" s="13"/>
      <c r="K11" s="50"/>
      <c r="L11" s="52"/>
      <c r="M11" s="50"/>
      <c r="N11" s="12"/>
      <c r="O11" s="14"/>
    </row>
    <row r="12" spans="2:15" ht="3" customHeight="1" x14ac:dyDescent="0.2">
      <c r="B12" s="26"/>
      <c r="C12" s="26"/>
      <c r="D12" s="26"/>
      <c r="E12" s="26"/>
      <c r="F12" s="26"/>
      <c r="G12" s="27"/>
      <c r="H12" s="26"/>
      <c r="I12" s="26"/>
      <c r="J12" s="26"/>
      <c r="K12" s="26"/>
      <c r="L12" s="26"/>
      <c r="M12" s="26"/>
      <c r="N12" s="26"/>
      <c r="O12" s="26"/>
    </row>
    <row r="13" spans="2:15" s="29" customFormat="1" ht="13.5" customHeight="1" x14ac:dyDescent="0.2">
      <c r="B13" s="53" t="s">
        <v>10</v>
      </c>
      <c r="C13" s="54"/>
      <c r="D13" s="28"/>
      <c r="E13" s="32">
        <f>SUM(E14:E20)</f>
        <v>2998257182</v>
      </c>
      <c r="F13" s="33"/>
      <c r="G13" s="33">
        <f>SUM(G14:G20)</f>
        <v>439143513.69999999</v>
      </c>
      <c r="H13" s="32"/>
      <c r="I13" s="33">
        <f>SUM(I14:I20)</f>
        <v>3437400695.6999998</v>
      </c>
      <c r="J13" s="32"/>
      <c r="K13" s="33">
        <f>SUM(K14:K20)</f>
        <v>3436668707.9999995</v>
      </c>
      <c r="L13" s="32"/>
      <c r="M13" s="33">
        <f>SUM(M14:M20)</f>
        <v>3389680643.6900001</v>
      </c>
      <c r="N13" s="32"/>
      <c r="O13" s="33">
        <f>SUM(O14:O20)</f>
        <v>731987.70000009239</v>
      </c>
    </row>
    <row r="14" spans="2:15" ht="10.5" customHeight="1" x14ac:dyDescent="0.2">
      <c r="B14" s="38" t="s">
        <v>11</v>
      </c>
      <c r="C14" s="39"/>
      <c r="D14" s="19"/>
      <c r="E14" s="20">
        <v>1208778994.29</v>
      </c>
      <c r="F14" s="16"/>
      <c r="G14" s="24">
        <v>175908011.47999999</v>
      </c>
      <c r="H14" s="19"/>
      <c r="I14" s="24">
        <f>+E14+G14</f>
        <v>1384687005.77</v>
      </c>
      <c r="J14" s="19"/>
      <c r="K14" s="24">
        <v>1384578334.2</v>
      </c>
      <c r="L14" s="19"/>
      <c r="M14" s="24">
        <v>1384578334.2</v>
      </c>
      <c r="N14" s="19"/>
      <c r="O14" s="24">
        <f>+I14-K14</f>
        <v>108671.56999993324</v>
      </c>
    </row>
    <row r="15" spans="2:15" ht="11.25" customHeight="1" x14ac:dyDescent="0.2">
      <c r="B15" s="38" t="s">
        <v>12</v>
      </c>
      <c r="C15" s="39"/>
      <c r="D15" s="19"/>
      <c r="E15" s="20">
        <v>90536219</v>
      </c>
      <c r="F15" s="16"/>
      <c r="G15" s="24">
        <v>32763452.350000001</v>
      </c>
      <c r="H15" s="19"/>
      <c r="I15" s="24">
        <f t="shared" ref="I15:I20" si="0">+E15+G15</f>
        <v>123299671.34999999</v>
      </c>
      <c r="J15" s="19"/>
      <c r="K15" s="24">
        <v>123299671.34999999</v>
      </c>
      <c r="L15" s="19"/>
      <c r="M15" s="24">
        <v>123299671.34999999</v>
      </c>
      <c r="N15" s="19"/>
      <c r="O15" s="24">
        <f t="shared" ref="O15:O20" si="1">+I15-K15</f>
        <v>0</v>
      </c>
    </row>
    <row r="16" spans="2:15" ht="10.5" customHeight="1" x14ac:dyDescent="0.2">
      <c r="B16" s="38" t="s">
        <v>13</v>
      </c>
      <c r="C16" s="39"/>
      <c r="D16" s="19"/>
      <c r="E16" s="20">
        <v>595820495.58000004</v>
      </c>
      <c r="F16" s="16"/>
      <c r="G16" s="24">
        <v>77186461.569999993</v>
      </c>
      <c r="H16" s="19"/>
      <c r="I16" s="24">
        <f t="shared" si="0"/>
        <v>673006957.1500001</v>
      </c>
      <c r="J16" s="19"/>
      <c r="K16" s="24">
        <v>672477560.80999994</v>
      </c>
      <c r="L16" s="19"/>
      <c r="M16" s="24">
        <v>671997771.80999994</v>
      </c>
      <c r="N16" s="19"/>
      <c r="O16" s="24">
        <f t="shared" si="1"/>
        <v>529396.34000015259</v>
      </c>
    </row>
    <row r="17" spans="2:15" ht="10.5" customHeight="1" x14ac:dyDescent="0.2">
      <c r="B17" s="38" t="s">
        <v>14</v>
      </c>
      <c r="C17" s="39"/>
      <c r="D17" s="19"/>
      <c r="E17" s="20">
        <v>379224419.13999999</v>
      </c>
      <c r="F17" s="16"/>
      <c r="G17" s="24">
        <v>57260244.420000002</v>
      </c>
      <c r="H17" s="19"/>
      <c r="I17" s="24">
        <f t="shared" si="0"/>
        <v>436484663.56</v>
      </c>
      <c r="J17" s="19"/>
      <c r="K17" s="24">
        <v>436403926.66000003</v>
      </c>
      <c r="L17" s="19"/>
      <c r="M17" s="24">
        <v>434893030.85000002</v>
      </c>
      <c r="N17" s="19"/>
      <c r="O17" s="24">
        <f t="shared" si="1"/>
        <v>80736.899999976158</v>
      </c>
    </row>
    <row r="18" spans="2:15" ht="10.5" customHeight="1" x14ac:dyDescent="0.2">
      <c r="B18" s="38" t="s">
        <v>15</v>
      </c>
      <c r="C18" s="39"/>
      <c r="D18" s="19"/>
      <c r="E18" s="20">
        <v>585942703.11000001</v>
      </c>
      <c r="F18" s="16"/>
      <c r="G18" s="24">
        <v>158756891.47</v>
      </c>
      <c r="H18" s="19"/>
      <c r="I18" s="24">
        <f t="shared" si="0"/>
        <v>744699594.58000004</v>
      </c>
      <c r="J18" s="19"/>
      <c r="K18" s="24">
        <v>744690547.62</v>
      </c>
      <c r="L18" s="19"/>
      <c r="M18" s="24">
        <v>700095704.20000005</v>
      </c>
      <c r="N18" s="19"/>
      <c r="O18" s="24">
        <f t="shared" si="1"/>
        <v>9046.960000038147</v>
      </c>
    </row>
    <row r="19" spans="2:15" ht="10.5" customHeight="1" x14ac:dyDescent="0.2">
      <c r="B19" s="38" t="s">
        <v>16</v>
      </c>
      <c r="C19" s="39"/>
      <c r="D19" s="19"/>
      <c r="E19" s="20">
        <v>70717731.329999998</v>
      </c>
      <c r="F19" s="16"/>
      <c r="G19" s="24">
        <v>-70717731.329999998</v>
      </c>
      <c r="H19" s="19"/>
      <c r="I19" s="24">
        <f t="shared" si="0"/>
        <v>0</v>
      </c>
      <c r="J19" s="19"/>
      <c r="K19" s="24">
        <v>0</v>
      </c>
      <c r="L19" s="19"/>
      <c r="M19" s="24">
        <v>0</v>
      </c>
      <c r="N19" s="19"/>
      <c r="O19" s="24">
        <f t="shared" si="1"/>
        <v>0</v>
      </c>
    </row>
    <row r="20" spans="2:15" ht="10.5" customHeight="1" x14ac:dyDescent="0.2">
      <c r="B20" s="38" t="s">
        <v>17</v>
      </c>
      <c r="C20" s="39"/>
      <c r="D20" s="19"/>
      <c r="E20" s="20">
        <v>67236619.549999997</v>
      </c>
      <c r="F20" s="16"/>
      <c r="G20" s="24">
        <v>7986183.7400000002</v>
      </c>
      <c r="H20" s="19"/>
      <c r="I20" s="24">
        <f t="shared" si="0"/>
        <v>75222803.289999992</v>
      </c>
      <c r="J20" s="19"/>
      <c r="K20" s="24">
        <v>75218667.359999999</v>
      </c>
      <c r="L20" s="19"/>
      <c r="M20" s="24">
        <v>74816131.280000001</v>
      </c>
      <c r="N20" s="19"/>
      <c r="O20" s="24">
        <f t="shared" si="1"/>
        <v>4135.9299999922514</v>
      </c>
    </row>
    <row r="21" spans="2:15" ht="7.5" customHeight="1" x14ac:dyDescent="0.2">
      <c r="B21" s="15"/>
      <c r="C21" s="16"/>
      <c r="D21" s="19"/>
      <c r="E21" s="19"/>
      <c r="F21" s="16"/>
      <c r="G21" s="16"/>
      <c r="H21" s="19"/>
      <c r="I21" s="16"/>
      <c r="J21" s="19"/>
      <c r="K21" s="16"/>
      <c r="L21" s="19"/>
      <c r="M21" s="16"/>
      <c r="N21" s="19"/>
      <c r="O21" s="16"/>
    </row>
    <row r="22" spans="2:15" ht="7.5" customHeight="1" x14ac:dyDescent="0.2">
      <c r="B22" s="69" t="s">
        <v>18</v>
      </c>
      <c r="C22" s="70"/>
      <c r="D22" s="19"/>
      <c r="E22" s="31">
        <f>SUM(E23:E33)</f>
        <v>168729606.14999998</v>
      </c>
      <c r="F22" s="30"/>
      <c r="G22" s="30">
        <f>SUM(G23:G33)</f>
        <v>189956881.56</v>
      </c>
      <c r="H22" s="31"/>
      <c r="I22" s="30">
        <f>SUM(I23:I33)</f>
        <v>358686487.70999998</v>
      </c>
      <c r="J22" s="31"/>
      <c r="K22" s="30">
        <f>SUM(K23:K33)</f>
        <v>358559458.40999997</v>
      </c>
      <c r="L22" s="31"/>
      <c r="M22" s="30">
        <f>SUM(M23:M33)</f>
        <v>210190692.09</v>
      </c>
      <c r="N22" s="31"/>
      <c r="O22" s="30">
        <f>SUM(O23:O33)</f>
        <v>127029.30000000447</v>
      </c>
    </row>
    <row r="23" spans="2:15" ht="9.75" customHeight="1" x14ac:dyDescent="0.2">
      <c r="B23" s="71" t="s">
        <v>19</v>
      </c>
      <c r="C23" s="72"/>
      <c r="D23" s="19"/>
      <c r="E23" s="20">
        <v>51188611.18</v>
      </c>
      <c r="F23" s="16"/>
      <c r="G23" s="24">
        <v>56296549.710000001</v>
      </c>
      <c r="H23" s="19"/>
      <c r="I23" s="24">
        <f t="shared" ref="I23:I33" si="2">+E23+G23</f>
        <v>107485160.89</v>
      </c>
      <c r="J23" s="19"/>
      <c r="K23" s="24">
        <v>107458399.23999999</v>
      </c>
      <c r="L23" s="19"/>
      <c r="M23" s="24">
        <v>21406284.98</v>
      </c>
      <c r="N23" s="19"/>
      <c r="O23" s="24">
        <f t="shared" ref="O23:O33" si="3">+I23-K23</f>
        <v>26761.65000000596</v>
      </c>
    </row>
    <row r="24" spans="2:15" ht="9.75" customHeight="1" x14ac:dyDescent="0.2">
      <c r="B24" s="71"/>
      <c r="C24" s="72"/>
      <c r="D24" s="19"/>
      <c r="E24" s="19"/>
      <c r="F24" s="16"/>
      <c r="G24" s="16"/>
      <c r="H24" s="19"/>
      <c r="I24" s="24"/>
      <c r="J24" s="19"/>
      <c r="K24" s="16"/>
      <c r="L24" s="19"/>
      <c r="M24" s="16"/>
      <c r="N24" s="19"/>
      <c r="O24" s="24"/>
    </row>
    <row r="25" spans="2:15" ht="11.25" customHeight="1" x14ac:dyDescent="0.2">
      <c r="B25" s="38" t="s">
        <v>20</v>
      </c>
      <c r="C25" s="39"/>
      <c r="D25" s="19"/>
      <c r="E25" s="20">
        <v>24982194.050000001</v>
      </c>
      <c r="F25" s="16"/>
      <c r="G25" s="24">
        <v>12062956.5</v>
      </c>
      <c r="H25" s="19"/>
      <c r="I25" s="24">
        <f t="shared" si="2"/>
        <v>37045150.549999997</v>
      </c>
      <c r="J25" s="19"/>
      <c r="K25" s="24">
        <v>37045133.549999997</v>
      </c>
      <c r="L25" s="19"/>
      <c r="M25" s="24">
        <v>32308534</v>
      </c>
      <c r="N25" s="19"/>
      <c r="O25" s="24">
        <f t="shared" si="3"/>
        <v>17</v>
      </c>
    </row>
    <row r="26" spans="2:15" ht="15.75" customHeight="1" x14ac:dyDescent="0.2">
      <c r="B26" s="38" t="s">
        <v>21</v>
      </c>
      <c r="C26" s="39"/>
      <c r="D26" s="19"/>
      <c r="E26" s="20">
        <v>39619</v>
      </c>
      <c r="F26" s="16"/>
      <c r="G26" s="24">
        <v>26045.200000000001</v>
      </c>
      <c r="H26" s="19"/>
      <c r="I26" s="24">
        <f t="shared" si="2"/>
        <v>65664.2</v>
      </c>
      <c r="J26" s="19"/>
      <c r="K26" s="24">
        <v>65664.2</v>
      </c>
      <c r="L26" s="19"/>
      <c r="M26" s="24">
        <v>58464.2</v>
      </c>
      <c r="N26" s="19"/>
      <c r="O26" s="24">
        <f t="shared" si="3"/>
        <v>0</v>
      </c>
    </row>
    <row r="27" spans="2:15" ht="11.25" customHeight="1" x14ac:dyDescent="0.2">
      <c r="B27" s="38" t="s">
        <v>22</v>
      </c>
      <c r="C27" s="39"/>
      <c r="D27" s="19"/>
      <c r="E27" s="20">
        <v>8826430.4900000002</v>
      </c>
      <c r="F27" s="16"/>
      <c r="G27" s="24">
        <v>3345440.97</v>
      </c>
      <c r="H27" s="19"/>
      <c r="I27" s="24">
        <f t="shared" si="2"/>
        <v>12171871.460000001</v>
      </c>
      <c r="J27" s="19"/>
      <c r="K27" s="24">
        <v>12171871.43</v>
      </c>
      <c r="L27" s="19"/>
      <c r="M27" s="24">
        <v>11137172.800000001</v>
      </c>
      <c r="N27" s="19"/>
      <c r="O27" s="24">
        <f t="shared" si="3"/>
        <v>3.0000001192092896E-2</v>
      </c>
    </row>
    <row r="28" spans="2:15" ht="11.25" customHeight="1" x14ac:dyDescent="0.2">
      <c r="B28" s="38" t="s">
        <v>23</v>
      </c>
      <c r="C28" s="39"/>
      <c r="D28" s="19"/>
      <c r="E28" s="20">
        <v>2361371</v>
      </c>
      <c r="F28" s="16"/>
      <c r="G28" s="24">
        <v>6315797.7300000004</v>
      </c>
      <c r="H28" s="19"/>
      <c r="I28" s="24">
        <f t="shared" si="2"/>
        <v>8677168.7300000004</v>
      </c>
      <c r="J28" s="19"/>
      <c r="K28" s="24">
        <v>8677168.7300000004</v>
      </c>
      <c r="L28" s="19"/>
      <c r="M28" s="24">
        <v>1525825.78</v>
      </c>
      <c r="N28" s="19"/>
      <c r="O28" s="24">
        <f t="shared" si="3"/>
        <v>0</v>
      </c>
    </row>
    <row r="29" spans="2:15" ht="11.25" customHeight="1" x14ac:dyDescent="0.2">
      <c r="B29" s="38" t="s">
        <v>24</v>
      </c>
      <c r="C29" s="39"/>
      <c r="D29" s="19"/>
      <c r="E29" s="20">
        <v>59322554.939999998</v>
      </c>
      <c r="F29" s="16"/>
      <c r="G29" s="24">
        <v>75285716.719999999</v>
      </c>
      <c r="H29" s="19"/>
      <c r="I29" s="24">
        <f t="shared" si="2"/>
        <v>134608271.66</v>
      </c>
      <c r="J29" s="19"/>
      <c r="K29" s="24">
        <v>134512067.66</v>
      </c>
      <c r="L29" s="19"/>
      <c r="M29" s="24">
        <v>122956871.7</v>
      </c>
      <c r="N29" s="19"/>
      <c r="O29" s="24">
        <f t="shared" si="3"/>
        <v>96204</v>
      </c>
    </row>
    <row r="30" spans="2:15" ht="11.25" customHeight="1" x14ac:dyDescent="0.2">
      <c r="B30" s="71" t="s">
        <v>25</v>
      </c>
      <c r="C30" s="72"/>
      <c r="D30" s="19"/>
      <c r="E30" s="20">
        <v>9083917.6300000008</v>
      </c>
      <c r="F30" s="16"/>
      <c r="G30" s="24">
        <v>27867956.010000002</v>
      </c>
      <c r="H30" s="19"/>
      <c r="I30" s="24">
        <f t="shared" si="2"/>
        <v>36951873.640000001</v>
      </c>
      <c r="J30" s="19"/>
      <c r="K30" s="24">
        <v>36947827.490000002</v>
      </c>
      <c r="L30" s="19"/>
      <c r="M30" s="24">
        <v>2866461.23</v>
      </c>
      <c r="N30" s="19"/>
      <c r="O30" s="24">
        <f t="shared" si="3"/>
        <v>4046.1499999985099</v>
      </c>
    </row>
    <row r="31" spans="2:15" ht="11.25" customHeight="1" x14ac:dyDescent="0.2">
      <c r="B31" s="71"/>
      <c r="C31" s="72"/>
      <c r="D31" s="19"/>
      <c r="E31" s="19"/>
      <c r="F31" s="16"/>
      <c r="G31" s="16"/>
      <c r="H31" s="19"/>
      <c r="I31" s="24"/>
      <c r="J31" s="19"/>
      <c r="K31" s="16"/>
      <c r="L31" s="19"/>
      <c r="M31" s="16"/>
      <c r="N31" s="19"/>
      <c r="O31" s="16"/>
    </row>
    <row r="32" spans="2:15" ht="11.25" customHeight="1" x14ac:dyDescent="0.2">
      <c r="B32" s="38" t="s">
        <v>26</v>
      </c>
      <c r="C32" s="39"/>
      <c r="D32" s="19"/>
      <c r="E32" s="20">
        <v>6450</v>
      </c>
      <c r="F32" s="16"/>
      <c r="G32" s="24">
        <v>5399858.0499999998</v>
      </c>
      <c r="H32" s="19"/>
      <c r="I32" s="24">
        <f t="shared" si="2"/>
        <v>5406308.0499999998</v>
      </c>
      <c r="J32" s="19"/>
      <c r="K32" s="24">
        <v>5406308.0499999998</v>
      </c>
      <c r="L32" s="19"/>
      <c r="M32" s="24">
        <v>5406308.0499999998</v>
      </c>
      <c r="N32" s="19"/>
      <c r="O32" s="24">
        <f t="shared" si="3"/>
        <v>0</v>
      </c>
    </row>
    <row r="33" spans="2:15" ht="11.25" customHeight="1" x14ac:dyDescent="0.2">
      <c r="B33" s="38" t="s">
        <v>27</v>
      </c>
      <c r="C33" s="39"/>
      <c r="D33" s="19"/>
      <c r="E33" s="20">
        <v>12918457.859999999</v>
      </c>
      <c r="F33" s="16"/>
      <c r="G33" s="24">
        <v>3356560.67</v>
      </c>
      <c r="H33" s="19"/>
      <c r="I33" s="24">
        <f t="shared" si="2"/>
        <v>16275018.529999999</v>
      </c>
      <c r="J33" s="19"/>
      <c r="K33" s="24">
        <v>16275018.060000001</v>
      </c>
      <c r="L33" s="19"/>
      <c r="M33" s="24">
        <v>12524769.35</v>
      </c>
      <c r="N33" s="19"/>
      <c r="O33" s="24">
        <f t="shared" si="3"/>
        <v>0.4699999988079071</v>
      </c>
    </row>
    <row r="34" spans="2:15" ht="7.5" customHeight="1" x14ac:dyDescent="0.2">
      <c r="B34" s="15"/>
      <c r="C34" s="16"/>
      <c r="D34" s="19"/>
      <c r="E34" s="19"/>
      <c r="F34" s="16"/>
      <c r="G34" s="16"/>
      <c r="H34" s="19"/>
      <c r="I34" s="16"/>
      <c r="J34" s="19"/>
      <c r="K34" s="16"/>
      <c r="L34" s="19"/>
      <c r="M34" s="16"/>
      <c r="N34" s="19"/>
      <c r="O34" s="16"/>
    </row>
    <row r="35" spans="2:15" ht="7.5" customHeight="1" x14ac:dyDescent="0.2">
      <c r="B35" s="69" t="s">
        <v>28</v>
      </c>
      <c r="C35" s="70"/>
      <c r="D35" s="19"/>
      <c r="E35" s="31">
        <f>SUM(E36:E45)</f>
        <v>410986621.14999992</v>
      </c>
      <c r="F35" s="30"/>
      <c r="G35" s="30">
        <f>SUM(G36:G45)</f>
        <v>546998649.25</v>
      </c>
      <c r="H35" s="31"/>
      <c r="I35" s="30">
        <f>SUM(I36:I45)</f>
        <v>957985270.39999986</v>
      </c>
      <c r="J35" s="31"/>
      <c r="K35" s="30">
        <f>SUM(K36:K45)</f>
        <v>957858990.73000002</v>
      </c>
      <c r="L35" s="31"/>
      <c r="M35" s="30">
        <f>SUM(M36:M45)</f>
        <v>802695181.96000004</v>
      </c>
      <c r="N35" s="31"/>
      <c r="O35" s="30">
        <f>SUM(O36:O45)</f>
        <v>126279.67000000551</v>
      </c>
    </row>
    <row r="36" spans="2:15" ht="10.5" customHeight="1" x14ac:dyDescent="0.2">
      <c r="B36" s="38" t="s">
        <v>29</v>
      </c>
      <c r="C36" s="39"/>
      <c r="D36" s="19"/>
      <c r="E36" s="20">
        <v>25264992.27</v>
      </c>
      <c r="F36" s="16"/>
      <c r="G36" s="24">
        <v>6119265.6100000003</v>
      </c>
      <c r="H36" s="19"/>
      <c r="I36" s="24">
        <f t="shared" ref="I36:I45" si="4">+E36+G36</f>
        <v>31384257.879999999</v>
      </c>
      <c r="J36" s="19"/>
      <c r="K36" s="24">
        <v>31384256.98</v>
      </c>
      <c r="L36" s="19"/>
      <c r="M36" s="24">
        <v>25697016.850000001</v>
      </c>
      <c r="N36" s="19"/>
      <c r="O36" s="24">
        <f t="shared" ref="O36:O45" si="5">+I36-K36</f>
        <v>0.89999999850988388</v>
      </c>
    </row>
    <row r="37" spans="2:15" ht="10.5" customHeight="1" x14ac:dyDescent="0.2">
      <c r="B37" s="38" t="s">
        <v>30</v>
      </c>
      <c r="C37" s="39"/>
      <c r="D37" s="19"/>
      <c r="E37" s="20">
        <v>46287555.600000001</v>
      </c>
      <c r="F37" s="16"/>
      <c r="G37" s="24">
        <v>22271203.75</v>
      </c>
      <c r="H37" s="19"/>
      <c r="I37" s="24">
        <f t="shared" si="4"/>
        <v>68558759.349999994</v>
      </c>
      <c r="J37" s="19"/>
      <c r="K37" s="24">
        <v>68554106.349999994</v>
      </c>
      <c r="L37" s="19"/>
      <c r="M37" s="24">
        <v>63884662.530000001</v>
      </c>
      <c r="N37" s="19"/>
      <c r="O37" s="24">
        <f t="shared" si="5"/>
        <v>4653</v>
      </c>
    </row>
    <row r="38" spans="2:15" ht="10.5" customHeight="1" x14ac:dyDescent="0.2">
      <c r="B38" s="38" t="s">
        <v>31</v>
      </c>
      <c r="C38" s="39"/>
      <c r="D38" s="19"/>
      <c r="E38" s="20">
        <v>90401246.769999996</v>
      </c>
      <c r="F38" s="16"/>
      <c r="G38" s="24">
        <v>86182291.890000001</v>
      </c>
      <c r="H38" s="19"/>
      <c r="I38" s="24">
        <f t="shared" si="4"/>
        <v>176583538.66</v>
      </c>
      <c r="J38" s="19"/>
      <c r="K38" s="24">
        <v>176581767.41999999</v>
      </c>
      <c r="L38" s="19"/>
      <c r="M38" s="24">
        <v>59933355.340000004</v>
      </c>
      <c r="N38" s="19"/>
      <c r="O38" s="24">
        <f t="shared" si="5"/>
        <v>1771.2400000095367</v>
      </c>
    </row>
    <row r="39" spans="2:15" ht="10.5" customHeight="1" x14ac:dyDescent="0.2">
      <c r="B39" s="38" t="s">
        <v>32</v>
      </c>
      <c r="C39" s="39"/>
      <c r="D39" s="19"/>
      <c r="E39" s="20">
        <v>81953571.640000001</v>
      </c>
      <c r="F39" s="16"/>
      <c r="G39" s="24">
        <v>281483621.32999998</v>
      </c>
      <c r="H39" s="19"/>
      <c r="I39" s="24">
        <f t="shared" si="4"/>
        <v>363437192.96999997</v>
      </c>
      <c r="J39" s="19"/>
      <c r="K39" s="24">
        <v>363432466.20999998</v>
      </c>
      <c r="L39" s="19"/>
      <c r="M39" s="24">
        <v>361916353.26999998</v>
      </c>
      <c r="N39" s="19"/>
      <c r="O39" s="24">
        <f t="shared" si="5"/>
        <v>4726.7599999904633</v>
      </c>
    </row>
    <row r="40" spans="2:15" ht="8.25" customHeight="1" x14ac:dyDescent="0.2">
      <c r="B40" s="71" t="s">
        <v>33</v>
      </c>
      <c r="C40" s="72"/>
      <c r="D40" s="19"/>
      <c r="E40" s="20">
        <v>10977382.140000001</v>
      </c>
      <c r="F40" s="16"/>
      <c r="G40" s="24">
        <v>84707244.900000006</v>
      </c>
      <c r="H40" s="19"/>
      <c r="I40" s="24">
        <f t="shared" si="4"/>
        <v>95684627.040000007</v>
      </c>
      <c r="J40" s="19"/>
      <c r="K40" s="24">
        <v>95684627.040000007</v>
      </c>
      <c r="L40" s="19"/>
      <c r="M40" s="24">
        <v>94511513.959999993</v>
      </c>
      <c r="N40" s="19"/>
      <c r="O40" s="24">
        <f t="shared" si="5"/>
        <v>0</v>
      </c>
    </row>
    <row r="41" spans="2:15" ht="8.25" customHeight="1" x14ac:dyDescent="0.2">
      <c r="B41" s="71"/>
      <c r="C41" s="72"/>
      <c r="D41" s="19"/>
      <c r="E41" s="19"/>
      <c r="F41" s="16"/>
      <c r="G41" s="16"/>
      <c r="H41" s="19"/>
      <c r="I41" s="24"/>
      <c r="J41" s="19"/>
      <c r="K41" s="16"/>
      <c r="L41" s="19"/>
      <c r="M41" s="16"/>
      <c r="N41" s="19"/>
      <c r="O41" s="24"/>
    </row>
    <row r="42" spans="2:15" ht="10.5" customHeight="1" x14ac:dyDescent="0.2">
      <c r="B42" s="38" t="s">
        <v>34</v>
      </c>
      <c r="C42" s="39"/>
      <c r="D42" s="19"/>
      <c r="E42" s="20">
        <v>50637275.329999998</v>
      </c>
      <c r="F42" s="16"/>
      <c r="G42" s="24">
        <v>36076091.140000001</v>
      </c>
      <c r="H42" s="19"/>
      <c r="I42" s="24">
        <f t="shared" si="4"/>
        <v>86713366.469999999</v>
      </c>
      <c r="J42" s="19"/>
      <c r="K42" s="24">
        <v>86713366.469999999</v>
      </c>
      <c r="L42" s="19"/>
      <c r="M42" s="24">
        <v>70530243.519999996</v>
      </c>
      <c r="N42" s="19"/>
      <c r="O42" s="24">
        <f t="shared" si="5"/>
        <v>0</v>
      </c>
    </row>
    <row r="43" spans="2:15" ht="10.5" customHeight="1" x14ac:dyDescent="0.2">
      <c r="B43" s="38" t="s">
        <v>35</v>
      </c>
      <c r="C43" s="39"/>
      <c r="D43" s="19"/>
      <c r="E43" s="20">
        <v>24115669.010000002</v>
      </c>
      <c r="F43" s="16"/>
      <c r="G43" s="24">
        <v>-1206583.71</v>
      </c>
      <c r="H43" s="19"/>
      <c r="I43" s="24">
        <f t="shared" si="4"/>
        <v>22909085.300000001</v>
      </c>
      <c r="J43" s="19"/>
      <c r="K43" s="24">
        <v>22793963.530000001</v>
      </c>
      <c r="L43" s="19"/>
      <c r="M43" s="24">
        <v>22182849.850000001</v>
      </c>
      <c r="N43" s="19"/>
      <c r="O43" s="24">
        <f t="shared" si="5"/>
        <v>115121.76999999955</v>
      </c>
    </row>
    <row r="44" spans="2:15" ht="10.5" customHeight="1" x14ac:dyDescent="0.2">
      <c r="B44" s="38" t="s">
        <v>36</v>
      </c>
      <c r="C44" s="39"/>
      <c r="D44" s="19"/>
      <c r="E44" s="20">
        <v>24293239.390000001</v>
      </c>
      <c r="F44" s="16"/>
      <c r="G44" s="24">
        <v>16517787.98</v>
      </c>
      <c r="H44" s="19"/>
      <c r="I44" s="24">
        <f t="shared" si="4"/>
        <v>40811027.370000005</v>
      </c>
      <c r="J44" s="19"/>
      <c r="K44" s="24">
        <v>40811021.369999997</v>
      </c>
      <c r="L44" s="19"/>
      <c r="M44" s="24">
        <v>39711749.840000004</v>
      </c>
      <c r="N44" s="19"/>
      <c r="O44" s="24">
        <f t="shared" si="5"/>
        <v>6.0000000074505806</v>
      </c>
    </row>
    <row r="45" spans="2:15" ht="10.5" customHeight="1" x14ac:dyDescent="0.2">
      <c r="B45" s="38" t="s">
        <v>37</v>
      </c>
      <c r="C45" s="39"/>
      <c r="D45" s="19"/>
      <c r="E45" s="20">
        <v>57055689</v>
      </c>
      <c r="F45" s="16"/>
      <c r="G45" s="24">
        <v>14847726.359999999</v>
      </c>
      <c r="H45" s="19"/>
      <c r="I45" s="24">
        <f t="shared" si="4"/>
        <v>71903415.359999999</v>
      </c>
      <c r="J45" s="19"/>
      <c r="K45" s="24">
        <v>71903415.359999999</v>
      </c>
      <c r="L45" s="19"/>
      <c r="M45" s="24">
        <v>64327436.799999997</v>
      </c>
      <c r="N45" s="19"/>
      <c r="O45" s="24">
        <f t="shared" si="5"/>
        <v>0</v>
      </c>
    </row>
    <row r="46" spans="2:15" ht="7.5" customHeight="1" x14ac:dyDescent="0.2">
      <c r="B46" s="15"/>
      <c r="C46" s="16"/>
      <c r="D46" s="19"/>
      <c r="E46" s="19"/>
      <c r="F46" s="16"/>
      <c r="G46" s="16"/>
      <c r="H46" s="19"/>
      <c r="I46" s="16"/>
      <c r="J46" s="19"/>
      <c r="K46" s="16"/>
      <c r="L46" s="19"/>
      <c r="M46" s="16"/>
      <c r="N46" s="19"/>
      <c r="O46" s="16"/>
    </row>
    <row r="47" spans="2:15" ht="7.5" customHeight="1" x14ac:dyDescent="0.2">
      <c r="B47" s="69" t="s">
        <v>38</v>
      </c>
      <c r="C47" s="70"/>
      <c r="D47" s="19"/>
      <c r="E47" s="31">
        <f>SUM(E48:E53)</f>
        <v>13465053240.459999</v>
      </c>
      <c r="F47" s="30"/>
      <c r="G47" s="30">
        <f>SUM(G48:G53)</f>
        <v>2090348020.3299999</v>
      </c>
      <c r="H47" s="31"/>
      <c r="I47" s="30">
        <f>SUM(I48:I53)</f>
        <v>15555401260.789999</v>
      </c>
      <c r="J47" s="31"/>
      <c r="K47" s="30">
        <f>SUM(K48:K53)</f>
        <v>15524484198.85</v>
      </c>
      <c r="L47" s="31"/>
      <c r="M47" s="30">
        <f>SUM(M48:M53)</f>
        <v>15406153376.959999</v>
      </c>
      <c r="N47" s="31"/>
      <c r="O47" s="30">
        <f>SUM(O48:O53)</f>
        <v>30917061.939999461</v>
      </c>
    </row>
    <row r="48" spans="2:15" ht="10.5" customHeight="1" x14ac:dyDescent="0.2">
      <c r="B48" s="38" t="s">
        <v>39</v>
      </c>
      <c r="C48" s="39"/>
      <c r="D48" s="19"/>
      <c r="E48" s="20">
        <v>12773890701.459999</v>
      </c>
      <c r="F48" s="16"/>
      <c r="G48" s="24">
        <v>2070545906.6900001</v>
      </c>
      <c r="H48" s="19"/>
      <c r="I48" s="24">
        <f t="shared" ref="I48:I53" si="6">+E48+G48</f>
        <v>14844436608.15</v>
      </c>
      <c r="J48" s="19"/>
      <c r="K48" s="24">
        <v>14814778192.09</v>
      </c>
      <c r="L48" s="19"/>
      <c r="M48" s="24">
        <v>14761142315.459999</v>
      </c>
      <c r="N48" s="19"/>
      <c r="O48" s="24">
        <f t="shared" ref="O48:O53" si="7">+I48-K48</f>
        <v>29658416.059999466</v>
      </c>
    </row>
    <row r="49" spans="2:15" ht="10.5" customHeight="1" x14ac:dyDescent="0.2">
      <c r="B49" s="38" t="s">
        <v>40</v>
      </c>
      <c r="C49" s="39"/>
      <c r="D49" s="19"/>
      <c r="E49" s="20">
        <v>210715888</v>
      </c>
      <c r="F49" s="16"/>
      <c r="G49" s="24">
        <v>23326421.140000001</v>
      </c>
      <c r="H49" s="19"/>
      <c r="I49" s="24">
        <f t="shared" si="6"/>
        <v>234042309.13999999</v>
      </c>
      <c r="J49" s="19"/>
      <c r="K49" s="24">
        <v>234042309.13999999</v>
      </c>
      <c r="L49" s="19"/>
      <c r="M49" s="24">
        <v>187632544.30000001</v>
      </c>
      <c r="N49" s="19"/>
      <c r="O49" s="24">
        <f t="shared" si="7"/>
        <v>0</v>
      </c>
    </row>
    <row r="50" spans="2:15" ht="10.5" customHeight="1" x14ac:dyDescent="0.2">
      <c r="B50" s="38" t="s">
        <v>41</v>
      </c>
      <c r="C50" s="39"/>
      <c r="D50" s="19"/>
      <c r="E50" s="20">
        <v>9069084</v>
      </c>
      <c r="F50" s="16"/>
      <c r="G50" s="24">
        <v>1345708.81</v>
      </c>
      <c r="H50" s="19"/>
      <c r="I50" s="24">
        <f t="shared" si="6"/>
        <v>10414792.810000001</v>
      </c>
      <c r="J50" s="19"/>
      <c r="K50" s="24">
        <v>10414792.810000001</v>
      </c>
      <c r="L50" s="19"/>
      <c r="M50" s="24">
        <v>8439199.5700000003</v>
      </c>
      <c r="N50" s="19"/>
      <c r="O50" s="24">
        <f t="shared" si="7"/>
        <v>0</v>
      </c>
    </row>
    <row r="51" spans="2:15" ht="10.5" customHeight="1" x14ac:dyDescent="0.2">
      <c r="B51" s="38" t="s">
        <v>42</v>
      </c>
      <c r="C51" s="39"/>
      <c r="D51" s="19"/>
      <c r="E51" s="20">
        <v>86516257</v>
      </c>
      <c r="F51" s="16"/>
      <c r="G51" s="24">
        <v>5136836.08</v>
      </c>
      <c r="H51" s="19"/>
      <c r="I51" s="24">
        <f t="shared" si="6"/>
        <v>91653093.079999998</v>
      </c>
      <c r="J51" s="19"/>
      <c r="K51" s="24">
        <v>90394447.200000003</v>
      </c>
      <c r="L51" s="19"/>
      <c r="M51" s="24">
        <v>88820655.950000003</v>
      </c>
      <c r="N51" s="19"/>
      <c r="O51" s="24">
        <f t="shared" si="7"/>
        <v>1258645.8799999952</v>
      </c>
    </row>
    <row r="52" spans="2:15" ht="10.5" customHeight="1" x14ac:dyDescent="0.2">
      <c r="B52" s="38" t="s">
        <v>43</v>
      </c>
      <c r="C52" s="39"/>
      <c r="D52" s="19"/>
      <c r="E52" s="20">
        <v>383831310</v>
      </c>
      <c r="F52" s="16"/>
      <c r="G52" s="24">
        <v>-10376852.390000001</v>
      </c>
      <c r="H52" s="19"/>
      <c r="I52" s="24">
        <f t="shared" si="6"/>
        <v>373454457.61000001</v>
      </c>
      <c r="J52" s="19"/>
      <c r="K52" s="24">
        <v>373454457.61000001</v>
      </c>
      <c r="L52" s="19"/>
      <c r="M52" s="24">
        <v>358718661.68000001</v>
      </c>
      <c r="N52" s="19"/>
      <c r="O52" s="24">
        <f t="shared" si="7"/>
        <v>0</v>
      </c>
    </row>
    <row r="53" spans="2:15" ht="10.5" customHeight="1" x14ac:dyDescent="0.2">
      <c r="B53" s="38" t="s">
        <v>44</v>
      </c>
      <c r="C53" s="39"/>
      <c r="D53" s="19"/>
      <c r="E53" s="20">
        <v>1030000</v>
      </c>
      <c r="F53" s="16"/>
      <c r="G53" s="24">
        <v>370000</v>
      </c>
      <c r="H53" s="19"/>
      <c r="I53" s="24">
        <f t="shared" si="6"/>
        <v>1400000</v>
      </c>
      <c r="J53" s="19"/>
      <c r="K53" s="24">
        <v>1400000</v>
      </c>
      <c r="L53" s="19"/>
      <c r="M53" s="24">
        <v>1400000</v>
      </c>
      <c r="N53" s="19"/>
      <c r="O53" s="24">
        <f t="shared" si="7"/>
        <v>0</v>
      </c>
    </row>
    <row r="54" spans="2:15" ht="7.5" customHeight="1" x14ac:dyDescent="0.2">
      <c r="B54" s="15"/>
      <c r="C54" s="16"/>
      <c r="D54" s="19"/>
      <c r="E54" s="19"/>
      <c r="F54" s="16"/>
      <c r="G54" s="16"/>
      <c r="H54" s="19"/>
      <c r="I54" s="16"/>
      <c r="J54" s="19"/>
      <c r="K54" s="16"/>
      <c r="L54" s="19"/>
      <c r="M54" s="16"/>
      <c r="N54" s="19"/>
      <c r="O54" s="16"/>
    </row>
    <row r="55" spans="2:15" ht="7.5" customHeight="1" x14ac:dyDescent="0.2">
      <c r="B55" s="69" t="s">
        <v>45</v>
      </c>
      <c r="C55" s="70"/>
      <c r="D55" s="19"/>
      <c r="E55" s="31">
        <f>SUM(E56:E63)</f>
        <v>27783516.73</v>
      </c>
      <c r="F55" s="30"/>
      <c r="G55" s="30">
        <f>SUM(G56:G63)</f>
        <v>10893823.440000001</v>
      </c>
      <c r="H55" s="31"/>
      <c r="I55" s="30">
        <f>SUM(I56:I63)</f>
        <v>38677340.170000002</v>
      </c>
      <c r="J55" s="31"/>
      <c r="K55" s="30">
        <f>SUM(K56:K63)</f>
        <v>38483329.549999997</v>
      </c>
      <c r="L55" s="31"/>
      <c r="M55" s="30">
        <f>SUM(M56:M63)</f>
        <v>33182411.579999998</v>
      </c>
      <c r="N55" s="31"/>
      <c r="O55" s="30">
        <f>SUM(O56:O63)</f>
        <v>194010.61999999906</v>
      </c>
    </row>
    <row r="56" spans="2:15" ht="10.5" customHeight="1" x14ac:dyDescent="0.2">
      <c r="B56" s="38" t="s">
        <v>46</v>
      </c>
      <c r="C56" s="39"/>
      <c r="D56" s="19"/>
      <c r="E56" s="20">
        <v>5031172.55</v>
      </c>
      <c r="F56" s="16"/>
      <c r="G56" s="24">
        <v>5950415.0499999998</v>
      </c>
      <c r="H56" s="19"/>
      <c r="I56" s="24">
        <f t="shared" ref="I56:I63" si="8">+E56+G56</f>
        <v>10981587.6</v>
      </c>
      <c r="J56" s="19"/>
      <c r="K56" s="24">
        <v>10964204.98</v>
      </c>
      <c r="L56" s="19"/>
      <c r="M56" s="24">
        <v>10129590.789999999</v>
      </c>
      <c r="N56" s="19"/>
      <c r="O56" s="24">
        <f t="shared" ref="O56:O63" si="9">+I56-K56</f>
        <v>17382.61999999918</v>
      </c>
    </row>
    <row r="57" spans="2:15" ht="10.5" customHeight="1" x14ac:dyDescent="0.2">
      <c r="B57" s="38" t="s">
        <v>47</v>
      </c>
      <c r="C57" s="39"/>
      <c r="D57" s="19"/>
      <c r="E57" s="20">
        <v>1488076.18</v>
      </c>
      <c r="F57" s="16"/>
      <c r="G57" s="24">
        <v>-1172157.78</v>
      </c>
      <c r="H57" s="19"/>
      <c r="I57" s="24">
        <f t="shared" si="8"/>
        <v>315918.39999999991</v>
      </c>
      <c r="J57" s="19"/>
      <c r="K57" s="24">
        <v>315901.28000000003</v>
      </c>
      <c r="L57" s="19"/>
      <c r="M57" s="24">
        <v>304632.34999999998</v>
      </c>
      <c r="N57" s="19"/>
      <c r="O57" s="24">
        <f t="shared" si="9"/>
        <v>17.119999999878928</v>
      </c>
    </row>
    <row r="58" spans="2:15" ht="10.5" customHeight="1" x14ac:dyDescent="0.2">
      <c r="B58" s="38" t="s">
        <v>48</v>
      </c>
      <c r="C58" s="39"/>
      <c r="D58" s="19"/>
      <c r="E58" s="20">
        <v>43782</v>
      </c>
      <c r="F58" s="16"/>
      <c r="G58" s="24">
        <v>114455.57</v>
      </c>
      <c r="H58" s="19"/>
      <c r="I58" s="24">
        <f t="shared" si="8"/>
        <v>158237.57</v>
      </c>
      <c r="J58" s="19"/>
      <c r="K58" s="24">
        <v>158237.57</v>
      </c>
      <c r="L58" s="19"/>
      <c r="M58" s="24">
        <v>158237.57</v>
      </c>
      <c r="N58" s="19"/>
      <c r="O58" s="24">
        <f t="shared" si="9"/>
        <v>0</v>
      </c>
    </row>
    <row r="59" spans="2:15" ht="10.5" customHeight="1" x14ac:dyDescent="0.2">
      <c r="B59" s="38" t="s">
        <v>49</v>
      </c>
      <c r="C59" s="39"/>
      <c r="D59" s="19"/>
      <c r="E59" s="20">
        <v>16755639.970000001</v>
      </c>
      <c r="F59" s="16"/>
      <c r="G59" s="24">
        <v>-4650180.57</v>
      </c>
      <c r="H59" s="19"/>
      <c r="I59" s="24">
        <f t="shared" si="8"/>
        <v>12105459.4</v>
      </c>
      <c r="J59" s="19"/>
      <c r="K59" s="24">
        <v>12105459.4</v>
      </c>
      <c r="L59" s="19"/>
      <c r="M59" s="24">
        <v>7694389.3200000003</v>
      </c>
      <c r="N59" s="19"/>
      <c r="O59" s="24">
        <f t="shared" si="9"/>
        <v>0</v>
      </c>
    </row>
    <row r="60" spans="2:15" ht="10.5" customHeight="1" x14ac:dyDescent="0.2">
      <c r="B60" s="38" t="s">
        <v>50</v>
      </c>
      <c r="C60" s="39"/>
      <c r="D60" s="19"/>
      <c r="E60" s="20">
        <v>1047576</v>
      </c>
      <c r="F60" s="16"/>
      <c r="G60" s="24">
        <v>11306822.630000001</v>
      </c>
      <c r="H60" s="19"/>
      <c r="I60" s="24">
        <f t="shared" si="8"/>
        <v>12354398.630000001</v>
      </c>
      <c r="J60" s="19"/>
      <c r="K60" s="24">
        <v>12178078.630000001</v>
      </c>
      <c r="L60" s="19"/>
      <c r="M60" s="24">
        <v>12155652.58</v>
      </c>
      <c r="N60" s="19"/>
      <c r="O60" s="24">
        <f t="shared" si="9"/>
        <v>176320</v>
      </c>
    </row>
    <row r="61" spans="2:15" ht="10.5" customHeight="1" x14ac:dyDescent="0.2">
      <c r="B61" s="38" t="s">
        <v>51</v>
      </c>
      <c r="C61" s="39"/>
      <c r="D61" s="19"/>
      <c r="E61" s="20">
        <v>0</v>
      </c>
      <c r="F61" s="16"/>
      <c r="G61" s="24">
        <v>349450.88</v>
      </c>
      <c r="H61" s="19"/>
      <c r="I61" s="24">
        <f t="shared" si="8"/>
        <v>349450.88</v>
      </c>
      <c r="J61" s="19"/>
      <c r="K61" s="24">
        <v>349160</v>
      </c>
      <c r="L61" s="19"/>
      <c r="M61" s="24">
        <v>349160</v>
      </c>
      <c r="N61" s="19"/>
      <c r="O61" s="24">
        <f t="shared" si="9"/>
        <v>290.88000000000466</v>
      </c>
    </row>
    <row r="62" spans="2:15" ht="10.5" customHeight="1" x14ac:dyDescent="0.2">
      <c r="B62" s="38" t="s">
        <v>52</v>
      </c>
      <c r="C62" s="39"/>
      <c r="D62" s="19"/>
      <c r="E62" s="20">
        <v>3101650</v>
      </c>
      <c r="F62" s="16"/>
      <c r="G62" s="24">
        <v>-3101650</v>
      </c>
      <c r="H62" s="19"/>
      <c r="I62" s="24">
        <f t="shared" si="8"/>
        <v>0</v>
      </c>
      <c r="J62" s="19"/>
      <c r="K62" s="24">
        <v>0</v>
      </c>
      <c r="L62" s="19"/>
      <c r="M62" s="24">
        <v>0</v>
      </c>
      <c r="N62" s="19"/>
      <c r="O62" s="24">
        <f t="shared" si="9"/>
        <v>0</v>
      </c>
    </row>
    <row r="63" spans="2:15" ht="10.5" customHeight="1" x14ac:dyDescent="0.2">
      <c r="B63" s="38" t="s">
        <v>53</v>
      </c>
      <c r="C63" s="39"/>
      <c r="D63" s="19"/>
      <c r="E63" s="20">
        <v>315620.03000000003</v>
      </c>
      <c r="F63" s="16"/>
      <c r="G63" s="24">
        <v>2096667.66</v>
      </c>
      <c r="H63" s="19"/>
      <c r="I63" s="24">
        <f t="shared" si="8"/>
        <v>2412287.69</v>
      </c>
      <c r="J63" s="19"/>
      <c r="K63" s="24">
        <v>2412287.69</v>
      </c>
      <c r="L63" s="19"/>
      <c r="M63" s="24">
        <v>2390748.9700000002</v>
      </c>
      <c r="N63" s="19"/>
      <c r="O63" s="24">
        <f t="shared" si="9"/>
        <v>0</v>
      </c>
    </row>
    <row r="64" spans="2:15" ht="7.5" customHeight="1" x14ac:dyDescent="0.2">
      <c r="B64" s="15"/>
      <c r="C64" s="16"/>
      <c r="D64" s="19"/>
      <c r="E64" s="19"/>
      <c r="F64" s="16"/>
      <c r="G64" s="16"/>
      <c r="H64" s="19"/>
      <c r="I64" s="16"/>
      <c r="J64" s="19"/>
      <c r="K64" s="16"/>
      <c r="L64" s="19"/>
      <c r="M64" s="16"/>
      <c r="N64" s="19"/>
      <c r="O64" s="16"/>
    </row>
    <row r="65" spans="2:15" ht="7.5" customHeight="1" x14ac:dyDescent="0.2">
      <c r="B65" s="69" t="s">
        <v>54</v>
      </c>
      <c r="C65" s="70"/>
      <c r="D65" s="19"/>
      <c r="E65" s="31">
        <f>SUM(E66:E68)</f>
        <v>1658104745</v>
      </c>
      <c r="F65" s="30"/>
      <c r="G65" s="30">
        <f>SUM(G66:G68)</f>
        <v>-555077383.38</v>
      </c>
      <c r="H65" s="31"/>
      <c r="I65" s="30">
        <f>SUM(I66:I68)</f>
        <v>1103027361.6199999</v>
      </c>
      <c r="J65" s="31"/>
      <c r="K65" s="30">
        <f>SUM(K66:K68)</f>
        <v>546809129.55999994</v>
      </c>
      <c r="L65" s="31"/>
      <c r="M65" s="30">
        <f>SUM(M66:M68)</f>
        <v>524952149.25</v>
      </c>
      <c r="N65" s="31"/>
      <c r="O65" s="30">
        <f>SUM(O66:O68)</f>
        <v>556218232.05999994</v>
      </c>
    </row>
    <row r="66" spans="2:15" ht="10.5" customHeight="1" x14ac:dyDescent="0.2">
      <c r="B66" s="38" t="s">
        <v>55</v>
      </c>
      <c r="C66" s="39"/>
      <c r="D66" s="19"/>
      <c r="E66" s="20">
        <v>981261483</v>
      </c>
      <c r="F66" s="16"/>
      <c r="G66" s="24">
        <v>-26035226.940000001</v>
      </c>
      <c r="H66" s="19"/>
      <c r="I66" s="24">
        <f t="shared" ref="I66:I68" si="10">+E66+G66</f>
        <v>955226256.05999994</v>
      </c>
      <c r="J66" s="19"/>
      <c r="K66" s="24">
        <v>533682470.75</v>
      </c>
      <c r="L66" s="19"/>
      <c r="M66" s="24">
        <v>511881467.39999998</v>
      </c>
      <c r="N66" s="19"/>
      <c r="O66" s="24">
        <f t="shared" ref="O66:O68" si="11">+I66-K66</f>
        <v>421543785.30999994</v>
      </c>
    </row>
    <row r="67" spans="2:15" ht="10.5" customHeight="1" x14ac:dyDescent="0.2">
      <c r="B67" s="38" t="s">
        <v>56</v>
      </c>
      <c r="C67" s="39"/>
      <c r="D67" s="19"/>
      <c r="E67" s="20">
        <v>674236898</v>
      </c>
      <c r="F67" s="16"/>
      <c r="G67" s="24">
        <v>-526489003.44</v>
      </c>
      <c r="H67" s="19"/>
      <c r="I67" s="24">
        <f t="shared" si="10"/>
        <v>147747894.56</v>
      </c>
      <c r="J67" s="19"/>
      <c r="K67" s="24">
        <v>13126658.810000001</v>
      </c>
      <c r="L67" s="19"/>
      <c r="M67" s="24">
        <v>13070681.85</v>
      </c>
      <c r="N67" s="19"/>
      <c r="O67" s="24">
        <f t="shared" si="11"/>
        <v>134621235.75</v>
      </c>
    </row>
    <row r="68" spans="2:15" ht="10.5" customHeight="1" x14ac:dyDescent="0.2">
      <c r="B68" s="38" t="s">
        <v>57</v>
      </c>
      <c r="C68" s="39"/>
      <c r="D68" s="19"/>
      <c r="E68" s="20">
        <v>2606364</v>
      </c>
      <c r="F68" s="16"/>
      <c r="G68" s="24">
        <v>-2553153</v>
      </c>
      <c r="H68" s="19"/>
      <c r="I68" s="24">
        <f t="shared" si="10"/>
        <v>53211</v>
      </c>
      <c r="J68" s="19"/>
      <c r="K68" s="24">
        <v>0</v>
      </c>
      <c r="L68" s="19"/>
      <c r="M68" s="24">
        <v>0</v>
      </c>
      <c r="N68" s="19"/>
      <c r="O68" s="24">
        <f t="shared" si="11"/>
        <v>53211</v>
      </c>
    </row>
    <row r="69" spans="2:15" ht="7.5" customHeight="1" x14ac:dyDescent="0.2">
      <c r="B69" s="15"/>
      <c r="C69" s="16"/>
      <c r="D69" s="19"/>
      <c r="E69" s="19"/>
      <c r="F69" s="16"/>
      <c r="G69" s="16"/>
      <c r="H69" s="19"/>
      <c r="I69" s="16"/>
      <c r="J69" s="19"/>
      <c r="K69" s="16"/>
      <c r="L69" s="19"/>
      <c r="M69" s="16"/>
      <c r="N69" s="19"/>
      <c r="O69" s="16"/>
    </row>
    <row r="70" spans="2:15" ht="7.5" customHeight="1" x14ac:dyDescent="0.2">
      <c r="B70" s="69" t="s">
        <v>58</v>
      </c>
      <c r="C70" s="70"/>
      <c r="D70" s="19"/>
      <c r="E70" s="31">
        <f>SUM(E71)</f>
        <v>1000000</v>
      </c>
      <c r="F70" s="30"/>
      <c r="G70" s="30">
        <f>SUM(G71)</f>
        <v>0</v>
      </c>
      <c r="H70" s="31"/>
      <c r="I70" s="30">
        <f>SUM(I71)</f>
        <v>1000000</v>
      </c>
      <c r="J70" s="31"/>
      <c r="K70" s="30">
        <f>SUM(K71)</f>
        <v>1000000</v>
      </c>
      <c r="L70" s="31"/>
      <c r="M70" s="30">
        <f>SUM(M71)</f>
        <v>0</v>
      </c>
      <c r="N70" s="31"/>
      <c r="O70" s="30">
        <f>SUM(O71)</f>
        <v>0</v>
      </c>
    </row>
    <row r="71" spans="2:15" ht="10.5" customHeight="1" x14ac:dyDescent="0.2">
      <c r="B71" s="38" t="s">
        <v>59</v>
      </c>
      <c r="C71" s="39"/>
      <c r="D71" s="19"/>
      <c r="E71" s="20">
        <v>1000000</v>
      </c>
      <c r="F71" s="16"/>
      <c r="G71" s="24">
        <v>0</v>
      </c>
      <c r="H71" s="19"/>
      <c r="I71" s="24">
        <f t="shared" ref="I71" si="12">+E71+G71</f>
        <v>1000000</v>
      </c>
      <c r="J71" s="19"/>
      <c r="K71" s="24">
        <v>1000000</v>
      </c>
      <c r="L71" s="19"/>
      <c r="M71" s="24">
        <v>0</v>
      </c>
      <c r="N71" s="19"/>
      <c r="O71" s="24">
        <f t="shared" ref="O71" si="13">+I71-K71</f>
        <v>0</v>
      </c>
    </row>
    <row r="72" spans="2:15" ht="7.5" customHeight="1" x14ac:dyDescent="0.2">
      <c r="B72" s="15"/>
      <c r="C72" s="16"/>
      <c r="D72" s="19"/>
      <c r="E72" s="19"/>
      <c r="F72" s="16"/>
      <c r="G72" s="16"/>
      <c r="H72" s="19"/>
      <c r="I72" s="16"/>
      <c r="J72" s="19"/>
      <c r="K72" s="16"/>
      <c r="L72" s="19"/>
      <c r="M72" s="16"/>
      <c r="N72" s="19"/>
      <c r="O72" s="16"/>
    </row>
    <row r="73" spans="2:15" ht="7.5" customHeight="1" x14ac:dyDescent="0.2">
      <c r="B73" s="69" t="s">
        <v>60</v>
      </c>
      <c r="C73" s="70"/>
      <c r="D73" s="15"/>
      <c r="E73" s="31">
        <f>SUM(E74:E76)</f>
        <v>3914749864.46</v>
      </c>
      <c r="F73" s="30"/>
      <c r="G73" s="30">
        <f>SUM(G74:G76)</f>
        <v>500709050.43000001</v>
      </c>
      <c r="H73" s="31"/>
      <c r="I73" s="30">
        <f>SUM(I74:I76)</f>
        <v>4415458914.8900003</v>
      </c>
      <c r="J73" s="31"/>
      <c r="K73" s="30">
        <f>SUM(K74:K76)</f>
        <v>4414847221.5599995</v>
      </c>
      <c r="L73" s="31"/>
      <c r="M73" s="30">
        <f>SUM(M74:M76)</f>
        <v>4409762900.1599998</v>
      </c>
      <c r="N73" s="31"/>
      <c r="O73" s="30">
        <f>SUM(O74:O76)</f>
        <v>611693.33000004292</v>
      </c>
    </row>
    <row r="74" spans="2:15" ht="10.5" customHeight="1" x14ac:dyDescent="0.2">
      <c r="B74" s="38" t="s">
        <v>61</v>
      </c>
      <c r="C74" s="39"/>
      <c r="D74" s="15"/>
      <c r="E74" s="20">
        <v>2366606708</v>
      </c>
      <c r="F74" s="16"/>
      <c r="G74" s="24">
        <v>133181709.55</v>
      </c>
      <c r="H74" s="19"/>
      <c r="I74" s="24">
        <f t="shared" ref="I74:I76" si="14">+E74+G74</f>
        <v>2499788417.5500002</v>
      </c>
      <c r="J74" s="19"/>
      <c r="K74" s="24">
        <v>2499788417.5500002</v>
      </c>
      <c r="L74" s="19"/>
      <c r="M74" s="24">
        <v>2494704096.1500001</v>
      </c>
      <c r="N74" s="19"/>
      <c r="O74" s="24">
        <f t="shared" ref="O74:O76" si="15">+I74-K74</f>
        <v>0</v>
      </c>
    </row>
    <row r="75" spans="2:15" ht="10.5" customHeight="1" x14ac:dyDescent="0.2">
      <c r="B75" s="38" t="s">
        <v>62</v>
      </c>
      <c r="C75" s="39"/>
      <c r="D75" s="15"/>
      <c r="E75" s="20">
        <v>1397555803</v>
      </c>
      <c r="F75" s="16"/>
      <c r="G75" s="24">
        <v>221756713.99000001</v>
      </c>
      <c r="H75" s="19"/>
      <c r="I75" s="24">
        <f t="shared" si="14"/>
        <v>1619312516.99</v>
      </c>
      <c r="J75" s="19"/>
      <c r="K75" s="24">
        <v>1619312516.99</v>
      </c>
      <c r="L75" s="19"/>
      <c r="M75" s="24">
        <v>1619312516.99</v>
      </c>
      <c r="N75" s="19"/>
      <c r="O75" s="24">
        <f t="shared" si="15"/>
        <v>0</v>
      </c>
    </row>
    <row r="76" spans="2:15" ht="10.5" customHeight="1" x14ac:dyDescent="0.2">
      <c r="B76" s="38" t="s">
        <v>63</v>
      </c>
      <c r="C76" s="39"/>
      <c r="D76" s="15"/>
      <c r="E76" s="20">
        <v>150587353.46000001</v>
      </c>
      <c r="F76" s="16"/>
      <c r="G76" s="24">
        <v>145770626.88999999</v>
      </c>
      <c r="H76" s="19"/>
      <c r="I76" s="24">
        <f t="shared" si="14"/>
        <v>296357980.35000002</v>
      </c>
      <c r="J76" s="19"/>
      <c r="K76" s="24">
        <v>295746287.01999998</v>
      </c>
      <c r="L76" s="19"/>
      <c r="M76" s="24">
        <v>295746287.01999998</v>
      </c>
      <c r="N76" s="19"/>
      <c r="O76" s="24">
        <f t="shared" si="15"/>
        <v>611693.33000004292</v>
      </c>
    </row>
    <row r="77" spans="2:15" ht="7.5" customHeight="1" x14ac:dyDescent="0.2">
      <c r="B77" s="15"/>
      <c r="C77" s="16"/>
      <c r="D77" s="15"/>
      <c r="E77" s="19"/>
      <c r="F77" s="16"/>
      <c r="G77" s="16"/>
      <c r="H77" s="19"/>
      <c r="I77" s="16"/>
      <c r="J77" s="19"/>
      <c r="K77" s="16"/>
      <c r="L77" s="19"/>
      <c r="M77" s="16"/>
      <c r="N77" s="19"/>
      <c r="O77" s="16"/>
    </row>
    <row r="78" spans="2:15" ht="7.5" customHeight="1" x14ac:dyDescent="0.2">
      <c r="B78" s="69" t="s">
        <v>64</v>
      </c>
      <c r="C78" s="70"/>
      <c r="D78" s="15"/>
      <c r="E78" s="31">
        <f>SUM(E79:E81)</f>
        <v>578463433.05000007</v>
      </c>
      <c r="F78" s="30"/>
      <c r="G78" s="30">
        <f>SUM(G79:G81)</f>
        <v>-98366438.300000012</v>
      </c>
      <c r="H78" s="31"/>
      <c r="I78" s="30">
        <f>SUM(I79:I81)</f>
        <v>480096994.75000006</v>
      </c>
      <c r="J78" s="31"/>
      <c r="K78" s="30">
        <f>SUM(K79:K81)</f>
        <v>479760477.18000001</v>
      </c>
      <c r="L78" s="31"/>
      <c r="M78" s="30">
        <f>SUM(M79:M81)</f>
        <v>479760477.18000001</v>
      </c>
      <c r="N78" s="31"/>
      <c r="O78" s="30">
        <f>SUM(O79:O81)</f>
        <v>336517.57000001892</v>
      </c>
    </row>
    <row r="79" spans="2:15" ht="10.5" customHeight="1" x14ac:dyDescent="0.2">
      <c r="B79" s="38" t="s">
        <v>65</v>
      </c>
      <c r="C79" s="39"/>
      <c r="D79" s="15"/>
      <c r="E79" s="20">
        <v>39859115.609999999</v>
      </c>
      <c r="F79" s="16"/>
      <c r="G79" s="24">
        <v>-6522509.3200000003</v>
      </c>
      <c r="H79" s="19"/>
      <c r="I79" s="24">
        <f t="shared" ref="I79:I81" si="16">+E79+G79</f>
        <v>33336606.289999999</v>
      </c>
      <c r="J79" s="19"/>
      <c r="K79" s="24">
        <v>33336606.260000002</v>
      </c>
      <c r="L79" s="19"/>
      <c r="M79" s="24">
        <v>33336606.260000002</v>
      </c>
      <c r="N79" s="19"/>
      <c r="O79" s="24">
        <f t="shared" ref="O79:O81" si="17">+I79-K79</f>
        <v>2.9999997466802597E-2</v>
      </c>
    </row>
    <row r="80" spans="2:15" ht="10.5" customHeight="1" x14ac:dyDescent="0.2">
      <c r="B80" s="38" t="s">
        <v>66</v>
      </c>
      <c r="C80" s="39"/>
      <c r="D80" s="15"/>
      <c r="E80" s="20">
        <v>537604317.44000006</v>
      </c>
      <c r="F80" s="16"/>
      <c r="G80" s="24">
        <v>-90843928.980000004</v>
      </c>
      <c r="H80" s="19"/>
      <c r="I80" s="24">
        <f t="shared" si="16"/>
        <v>446760388.46000004</v>
      </c>
      <c r="J80" s="19"/>
      <c r="K80" s="24">
        <v>446423870.92000002</v>
      </c>
      <c r="L80" s="19"/>
      <c r="M80" s="24">
        <v>446423870.92000002</v>
      </c>
      <c r="N80" s="19"/>
      <c r="O80" s="24">
        <f t="shared" si="17"/>
        <v>336517.54000002146</v>
      </c>
    </row>
    <row r="81" spans="2:15" ht="10.5" customHeight="1" x14ac:dyDescent="0.2">
      <c r="B81" s="38" t="s">
        <v>67</v>
      </c>
      <c r="C81" s="39"/>
      <c r="D81" s="15"/>
      <c r="E81" s="20">
        <v>1000000</v>
      </c>
      <c r="F81" s="16"/>
      <c r="G81" s="24">
        <v>-1000000</v>
      </c>
      <c r="H81" s="19"/>
      <c r="I81" s="24">
        <f t="shared" si="16"/>
        <v>0</v>
      </c>
      <c r="J81" s="19"/>
      <c r="K81" s="24">
        <v>0</v>
      </c>
      <c r="L81" s="19"/>
      <c r="M81" s="24">
        <v>0</v>
      </c>
      <c r="N81" s="19"/>
      <c r="O81" s="24">
        <f t="shared" si="17"/>
        <v>0</v>
      </c>
    </row>
    <row r="82" spans="2:15" ht="3" customHeight="1" x14ac:dyDescent="0.2">
      <c r="B82" s="17"/>
      <c r="C82" s="23"/>
      <c r="D82" s="21"/>
      <c r="E82" s="21"/>
      <c r="F82" s="23"/>
      <c r="G82" s="23"/>
      <c r="H82" s="21"/>
      <c r="I82" s="23"/>
      <c r="J82" s="21"/>
      <c r="K82" s="23"/>
      <c r="L82" s="21"/>
      <c r="M82" s="23"/>
      <c r="N82" s="21"/>
      <c r="O82" s="23"/>
    </row>
    <row r="83" spans="2:15" ht="2.25" customHeight="1" x14ac:dyDescent="0.2">
      <c r="B83" s="15"/>
      <c r="C83" s="16"/>
      <c r="D83" s="19"/>
      <c r="E83" s="19"/>
      <c r="F83" s="16"/>
      <c r="G83" s="34"/>
      <c r="H83" s="19"/>
      <c r="I83" s="19"/>
      <c r="J83" s="36"/>
      <c r="K83" s="37"/>
      <c r="L83" s="19"/>
      <c r="M83" s="19"/>
      <c r="N83" s="36"/>
      <c r="O83" s="37"/>
    </row>
    <row r="84" spans="2:15" x14ac:dyDescent="0.2">
      <c r="B84" s="17"/>
      <c r="C84" s="18" t="s">
        <v>68</v>
      </c>
      <c r="D84" s="21"/>
      <c r="E84" s="22">
        <f>+E78+E73+E70+E65+E55+E47+E22+E13+E35</f>
        <v>23223128209</v>
      </c>
      <c r="F84" s="23"/>
      <c r="G84" s="35">
        <f>+G78+G73+G70+G65+G55+G47+G22+G13+G35</f>
        <v>3124606117.0299997</v>
      </c>
      <c r="H84" s="21"/>
      <c r="I84" s="22">
        <f>+I78+I73+I70+I65+I55+I47+I22+I13+I35</f>
        <v>26347734326.030003</v>
      </c>
      <c r="J84" s="17"/>
      <c r="K84" s="25">
        <f>+K78+K73+K70+K65+K55+K47+K22+K13+K35</f>
        <v>25758471513.84</v>
      </c>
      <c r="L84" s="21"/>
      <c r="M84" s="22">
        <f>+M78+M73+M70+M65+M55+M47+M22+M13+M35</f>
        <v>25256377832.869995</v>
      </c>
      <c r="N84" s="17"/>
      <c r="O84" s="25">
        <f>+O78+O73+O70+O65+O55+O47+O22+O13+O35</f>
        <v>589262812.18999946</v>
      </c>
    </row>
    <row r="85" spans="2:15" ht="241.5" customHeight="1" x14ac:dyDescent="0.2"/>
    <row r="86" spans="2:15" ht="10.5" customHeight="1" x14ac:dyDescent="0.2">
      <c r="G86" s="73" t="s">
        <v>69</v>
      </c>
      <c r="H86" s="73"/>
      <c r="I86" s="73"/>
      <c r="J86" s="73"/>
      <c r="K86" s="73"/>
    </row>
  </sheetData>
  <mergeCells count="67">
    <mergeCell ref="B78:C78"/>
    <mergeCell ref="B79:C79"/>
    <mergeCell ref="B80:C80"/>
    <mergeCell ref="B81:C81"/>
    <mergeCell ref="G86:K86"/>
    <mergeCell ref="B76:C76"/>
    <mergeCell ref="B62:C62"/>
    <mergeCell ref="B63:C63"/>
    <mergeCell ref="B65:C65"/>
    <mergeCell ref="B66:C66"/>
    <mergeCell ref="B67:C67"/>
    <mergeCell ref="B68:C68"/>
    <mergeCell ref="B70:C70"/>
    <mergeCell ref="B71:C71"/>
    <mergeCell ref="B73:C73"/>
    <mergeCell ref="B74:C74"/>
    <mergeCell ref="B75:C75"/>
    <mergeCell ref="B61:C61"/>
    <mergeCell ref="B49:C49"/>
    <mergeCell ref="B50:C50"/>
    <mergeCell ref="B51:C51"/>
    <mergeCell ref="B52:C52"/>
    <mergeCell ref="B53:C53"/>
    <mergeCell ref="B55:C55"/>
    <mergeCell ref="B56:C56"/>
    <mergeCell ref="B57:C57"/>
    <mergeCell ref="B58:C58"/>
    <mergeCell ref="B59:C59"/>
    <mergeCell ref="B60:C60"/>
    <mergeCell ref="B48:C48"/>
    <mergeCell ref="B35:C35"/>
    <mergeCell ref="B36:C36"/>
    <mergeCell ref="B37:C37"/>
    <mergeCell ref="B38:C38"/>
    <mergeCell ref="B39:C39"/>
    <mergeCell ref="B40:C41"/>
    <mergeCell ref="B42:C42"/>
    <mergeCell ref="B43:C43"/>
    <mergeCell ref="B44:C44"/>
    <mergeCell ref="B45:C45"/>
    <mergeCell ref="B47:C47"/>
    <mergeCell ref="B33:C33"/>
    <mergeCell ref="B19:C19"/>
    <mergeCell ref="B20:C20"/>
    <mergeCell ref="B22:C22"/>
    <mergeCell ref="B23:C24"/>
    <mergeCell ref="B25:C25"/>
    <mergeCell ref="B26:C26"/>
    <mergeCell ref="B27:C27"/>
    <mergeCell ref="B28:C28"/>
    <mergeCell ref="B29:C29"/>
    <mergeCell ref="B30:C31"/>
    <mergeCell ref="B32:C32"/>
    <mergeCell ref="B18:C18"/>
    <mergeCell ref="B3:O6"/>
    <mergeCell ref="K10:K11"/>
    <mergeCell ref="L10:M11"/>
    <mergeCell ref="B13:C13"/>
    <mergeCell ref="B14:C14"/>
    <mergeCell ref="B15:C15"/>
    <mergeCell ref="B16:C16"/>
    <mergeCell ref="B17:C17"/>
    <mergeCell ref="D8:M9"/>
    <mergeCell ref="B10:C10"/>
    <mergeCell ref="E10:E11"/>
    <mergeCell ref="G10:G11"/>
    <mergeCell ref="H10:I11"/>
  </mergeCells>
  <pageMargins left="0.23622047244094491" right="0.19685039370078741" top="0.70866141732283472" bottom="0.39370078740157483" header="0" footer="0"/>
  <pageSetup fitToWidth="0" fitToHeight="0" orientation="portrait" r:id="rId1"/>
  <headerFooter alignWithMargins="0"/>
  <rowBreaks count="1" manualBreakCount="1">
    <brk id="6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Sheet1</vt:lpstr>
      <vt:lpstr>Sheet1!Títulos_a_imprimir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KARLAJURIDICO</cp:lastModifiedBy>
  <cp:lastPrinted>2020-04-21T02:14:47Z</cp:lastPrinted>
  <dcterms:created xsi:type="dcterms:W3CDTF">2020-04-20T19:11:53Z</dcterms:created>
  <dcterms:modified xsi:type="dcterms:W3CDTF">2020-04-22T15:46:39Z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01C2D35AF44DC8546069FCCFAB82437E8AE85364339A3FD7B8457322ABA5F93C19AE1510F54DDC058B541E4AA986E19A4E0E3C085511CF837F59F5C22A1C081DEADD6FFA8A5A5D4BB6495E846168AEF0F441A3A1A5FC0E32548D4AADCF4BBF072EACF58CEDBA310C70132E4FD3E2FDE4E54292429BFD893644DC46909888F44</vt:lpwstr>
  </property>
  <property fmtid="{D5CDD505-2E9C-101B-9397-08002B2CF9AE}" pid="3" name="Business Objects Context Information1">
    <vt:lpwstr>C4949974772710816B3135DB34264D5D4F50D9C998EE00C07327A28898C1F9CA5530FBF4324D1AD94042F434463F2C71BBAB109613B4AAD2F27E47C8C2215A9EABD43EEA99EF3C1375B1116D9654D0A761248CA98224AE41B700151411CB75F9F47BA9B5CB7E252B08D16DC25F304D6A5644A8BFD64ABB1EF5BD10646EC97C7</vt:lpwstr>
  </property>
  <property fmtid="{D5CDD505-2E9C-101B-9397-08002B2CF9AE}" pid="4" name="Business Objects Context Information2">
    <vt:lpwstr>7446E8A7CFF9E74CAD06760F5A1BD132C949C723C294B0F484A5551EB934679CF6125EB41AB205A3D6EEE6EBBDED7913F90BCB195A6EE58C8F40376DD0DF1C7A1E32400165F976EF2FEB80A1F34BFAC1850DBC76B354AA6FEFDBBC0EBCACE6994732608B582A1BADB9006D652E9FA6EAFD0226B466F37C519FA1716C39F13FE</vt:lpwstr>
  </property>
  <property fmtid="{D5CDD505-2E9C-101B-9397-08002B2CF9AE}" pid="5" name="Business Objects Context Information3">
    <vt:lpwstr>55B19EB2D187BAC29863A67CEFAD8FCB13BC8109A211A9C6F03A8505CC11F1B3DBC0C09F1965F8EF08E4E66530C1E2E42E78C1F661E055D1659413B0418A06B6B8373C50161C64B5A0FC654AE8829962C01632456E2C4FAEBC891252B2DE2AABACFD9E53F088CF896D37EB135215D11E780BBF1E7664F4103F65AC035F83199</vt:lpwstr>
  </property>
  <property fmtid="{D5CDD505-2E9C-101B-9397-08002B2CF9AE}" pid="6" name="Business Objects Context Information4">
    <vt:lpwstr>1B2A9A8C0383C448A78D4B7350F2ACA2D02801720F0465E4001C031724EAD8E8452CDC98DD224118B78A226F7983E77396D2F68CA29A2C0F9BAE29DE0D6BB274CE99769621460894D44432D17E080EF57DD41DB032E8DF9DA02794A7E99660FEC49F6C86CB659FD67DABF13EA830320A3DD5299C1B40CBA8EA12644283B9DD9</vt:lpwstr>
  </property>
  <property fmtid="{D5CDD505-2E9C-101B-9397-08002B2CF9AE}" pid="7" name="Business Objects Context Information5">
    <vt:lpwstr>A0B44A456053326E0775961CF3DF6AA61068147A4765759C939E1F28FEECE623931789E4008035098E8D61F1AC10BC7EC8901DABA2CA4568D9050C4BCD6ED3569434A7C071E465C102150CF74068F005D871246E01ABD2DCE940F2F5A37409B267EA70750B0E5D09E76FAAEA479E9DC49FF8FEBD44C042E126E080A04FD13F6</vt:lpwstr>
  </property>
  <property fmtid="{D5CDD505-2E9C-101B-9397-08002B2CF9AE}" pid="8" name="Business Objects Context Information6">
    <vt:lpwstr>24110835ECA0621537E7A209159A88A8AD36FCB0E3AFF9B61CA91A05ACE966086B1AA98BEE722BCAB5C186CF80B508886C817126FF3A0AFBAE67313E84767937E06D05D2F95169D15DC1F19865D612A70FAC21E998A9AF605EE124C403FCF054C72B66F8BBD3D266DDBCF48DC58681E036F74E50</vt:lpwstr>
  </property>
</Properties>
</file>