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5E819C63-91F1-4746-A7ED-8C86A35A5D2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Titles" localSheetId="0">Sheet1!$1:$12</definedName>
  </definedNames>
  <calcPr calcId="191029"/>
</workbook>
</file>

<file path=xl/calcChain.xml><?xml version="1.0" encoding="utf-8"?>
<calcChain xmlns="http://schemas.openxmlformats.org/spreadsheetml/2006/main">
  <c r="M74" i="1" l="1"/>
  <c r="K74" i="1"/>
  <c r="G74" i="1"/>
  <c r="E74" i="1"/>
  <c r="E69" i="1"/>
  <c r="O94" i="1"/>
  <c r="O93" i="1"/>
  <c r="O92" i="1"/>
  <c r="O91" i="1"/>
  <c r="O78" i="1"/>
  <c r="O77" i="1"/>
  <c r="I80" i="1"/>
  <c r="O80" i="1" s="1"/>
  <c r="I79" i="1"/>
  <c r="O79" i="1" s="1"/>
  <c r="I78" i="1"/>
  <c r="I77" i="1"/>
  <c r="I76" i="1"/>
  <c r="O76" i="1" s="1"/>
  <c r="I75" i="1"/>
  <c r="O75" i="1" s="1"/>
  <c r="I66" i="1"/>
  <c r="I63" i="1"/>
  <c r="O63" i="1" s="1"/>
  <c r="I55" i="1"/>
  <c r="O55" i="1" s="1"/>
  <c r="I54" i="1"/>
  <c r="O54" i="1" s="1"/>
  <c r="I53" i="1"/>
  <c r="O53" i="1" s="1"/>
  <c r="I95" i="1" l="1"/>
  <c r="O95" i="1" s="1"/>
  <c r="I90" i="1"/>
  <c r="I89" i="1"/>
  <c r="I86" i="1"/>
  <c r="I85" i="1"/>
  <c r="I84" i="1"/>
  <c r="I81" i="1"/>
  <c r="O81" i="1" s="1"/>
  <c r="O74" i="1" s="1"/>
  <c r="I72" i="1"/>
  <c r="I71" i="1"/>
  <c r="I70" i="1"/>
  <c r="I67" i="1"/>
  <c r="I65" i="1"/>
  <c r="I64" i="1"/>
  <c r="I62" i="1"/>
  <c r="I61" i="1"/>
  <c r="I60" i="1"/>
  <c r="I59" i="1"/>
  <c r="I56" i="1"/>
  <c r="I52" i="1"/>
  <c r="I51" i="1"/>
  <c r="I50" i="1"/>
  <c r="I49" i="1"/>
  <c r="I48" i="1"/>
  <c r="I37" i="1"/>
  <c r="I38" i="1"/>
  <c r="I39" i="1"/>
  <c r="I40" i="1"/>
  <c r="I42" i="1"/>
  <c r="I43" i="1"/>
  <c r="I44" i="1"/>
  <c r="I45" i="1"/>
  <c r="I36" i="1"/>
  <c r="I33" i="1"/>
  <c r="I32" i="1"/>
  <c r="I30" i="1"/>
  <c r="I29" i="1"/>
  <c r="I28" i="1"/>
  <c r="I27" i="1"/>
  <c r="I26" i="1"/>
  <c r="I25" i="1"/>
  <c r="I23" i="1"/>
  <c r="I15" i="1"/>
  <c r="I16" i="1"/>
  <c r="I17" i="1"/>
  <c r="I18" i="1"/>
  <c r="I19" i="1"/>
  <c r="I20" i="1"/>
  <c r="I14" i="1"/>
  <c r="I74" i="1" l="1"/>
  <c r="O90" i="1"/>
  <c r="O89" i="1"/>
  <c r="O86" i="1"/>
  <c r="O85" i="1"/>
  <c r="O84" i="1"/>
  <c r="O72" i="1"/>
  <c r="O71" i="1"/>
  <c r="O70" i="1"/>
  <c r="O67" i="1"/>
  <c r="O66" i="1"/>
  <c r="O65" i="1"/>
  <c r="O64" i="1"/>
  <c r="O62" i="1"/>
  <c r="O61" i="1"/>
  <c r="O60" i="1"/>
  <c r="O59" i="1"/>
  <c r="O56" i="1"/>
  <c r="O52" i="1"/>
  <c r="O51" i="1"/>
  <c r="O50" i="1"/>
  <c r="O49" i="1"/>
  <c r="O48" i="1"/>
  <c r="O45" i="1"/>
  <c r="O44" i="1"/>
  <c r="O43" i="1"/>
  <c r="O42" i="1"/>
  <c r="O40" i="1"/>
  <c r="O39" i="1"/>
  <c r="O38" i="1"/>
  <c r="O37" i="1"/>
  <c r="O36" i="1"/>
  <c r="O33" i="1"/>
  <c r="O32" i="1"/>
  <c r="O30" i="1"/>
  <c r="O29" i="1"/>
  <c r="O28" i="1"/>
  <c r="O27" i="1"/>
  <c r="O26" i="1"/>
  <c r="O25" i="1"/>
  <c r="O23" i="1"/>
  <c r="O15" i="1"/>
  <c r="O16" i="1"/>
  <c r="O17" i="1"/>
  <c r="O18" i="1"/>
  <c r="O19" i="1"/>
  <c r="O20" i="1"/>
  <c r="O14" i="1"/>
  <c r="O88" i="1" l="1"/>
  <c r="M88" i="1"/>
  <c r="K88" i="1"/>
  <c r="I88" i="1"/>
  <c r="G88" i="1"/>
  <c r="E88" i="1"/>
  <c r="O83" i="1"/>
  <c r="M83" i="1"/>
  <c r="K83" i="1"/>
  <c r="I83" i="1"/>
  <c r="G83" i="1"/>
  <c r="E83" i="1"/>
  <c r="O69" i="1"/>
  <c r="M69" i="1"/>
  <c r="K69" i="1"/>
  <c r="I69" i="1"/>
  <c r="G69" i="1"/>
  <c r="O58" i="1"/>
  <c r="M58" i="1"/>
  <c r="K58" i="1"/>
  <c r="I58" i="1"/>
  <c r="G58" i="1"/>
  <c r="E58" i="1"/>
  <c r="O47" i="1"/>
  <c r="M47" i="1"/>
  <c r="K47" i="1"/>
  <c r="I47" i="1"/>
  <c r="G47" i="1"/>
  <c r="E47" i="1"/>
  <c r="O35" i="1"/>
  <c r="M35" i="1"/>
  <c r="K35" i="1"/>
  <c r="I35" i="1"/>
  <c r="G35" i="1"/>
  <c r="E35" i="1"/>
  <c r="O22" i="1"/>
  <c r="M22" i="1"/>
  <c r="K22" i="1"/>
  <c r="I22" i="1"/>
  <c r="G22" i="1"/>
  <c r="E22" i="1"/>
  <c r="O13" i="1"/>
  <c r="M13" i="1"/>
  <c r="K13" i="1"/>
  <c r="I13" i="1"/>
  <c r="G13" i="1"/>
  <c r="E13" i="1"/>
  <c r="E98" i="1" l="1"/>
  <c r="M98" i="1"/>
  <c r="K98" i="1"/>
  <c r="G98" i="1"/>
  <c r="I98" i="1"/>
  <c r="O98" i="1"/>
</calcChain>
</file>

<file path=xl/sharedStrings.xml><?xml version="1.0" encoding="utf-8"?>
<sst xmlns="http://schemas.openxmlformats.org/spreadsheetml/2006/main" count="83" uniqueCount="83">
  <si>
    <t>(Hoja 1  de 2 )</t>
  </si>
  <si>
    <t>EGRESOS</t>
  </si>
  <si>
    <t>CONCEPTO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</si>
  <si>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</si>
  <si>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</si>
  <si>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</si>
  <si>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</si>
  <si>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</si>
  <si>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</si>
  <si>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</si>
  <si>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</si>
  <si>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</si>
  <si>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</si>
  <si>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</si>
  <si>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</si>
  <si>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</si>
  <si>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</si>
  <si>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</si>
  <si>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</si>
  <si>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</si>
  <si>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</si>
  <si>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</si>
  <si>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</si>
  <si>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</si>
  <si>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</si>
  <si>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</si>
  <si>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</si>
  <si>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</si>
  <si>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</si>
  <si>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</si>
  <si>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</si>
  <si>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</si>
  <si>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</si>
  <si>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</si>
  <si>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</si>
  <si>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</si>
  <si>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</si>
  <si>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</si>
  <si>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</si>
  <si>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</si>
  <si>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</si>
  <si>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</si>
  <si>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</si>
  <si>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DONATIVOS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</si>
  <si>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</si>
  <si>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</si>
  <si>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</si>
  <si>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</si>
  <si>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</si>
  <si>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</si>
  <si>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</si>
  <si>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</si>
  <si>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</si>
  <si>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</si>
  <si>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</si>
  <si>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</si>
  <si>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</si>
  <si>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</si>
  <si>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</si>
  <si>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</si>
  <si>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</si>
  <si>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</si>
  <si>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</si>
  <si>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</si>
  <si>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</si>
  <si>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</si>
  <si>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ADEUDOS DE EJERCICIOS FISCALES ANTERIORES (ADEFAS)</t>
  </si>
  <si>
    <t>TOTAL DEL GASTO</t>
  </si>
  <si>
    <r>
      <t xml:space="preserve">PODER EJECUTIVO DEL ESTADO DE NAYARIT
</t>
    </r>
    <r>
      <rPr>
        <b/>
        <sz val="8.5"/>
        <color indexed="8"/>
        <rFont val="Arial Narrow"/>
        <family val="2"/>
      </rPr>
      <t xml:space="preserve">ESTADO ANALÍTICO DEL EJERCICIO DEL PRESUPUESTO DE EGRESOS
</t>
    </r>
    <r>
      <rPr>
        <b/>
        <sz val="7.5"/>
        <color indexed="8"/>
        <rFont val="Arial Narrow"/>
        <family val="2"/>
      </rPr>
      <t xml:space="preserve">CLASIFICACIÓN POR OBJETO DE GASTO (CAPÍTULO Y CONCEPTO)
 </t>
    </r>
    <r>
      <rPr>
        <sz val="7.5"/>
        <color indexed="8"/>
        <rFont val="Arial Narrow"/>
        <family val="2"/>
      </rPr>
      <t>DEL 01 DE ENERO AL 31 DE DICIEMBRE DEL 2022</t>
    </r>
  </si>
  <si>
    <t>TRANFERENCIAS A FIDEICOMISOS, MANDATOS Y OTROS ANÁLOGOS</t>
  </si>
  <si>
    <t>TRANSFERENCIAS A LA SEGURIDAD SOCIAL</t>
  </si>
  <si>
    <t>TRANFERENCIAS AL EXTERIOR</t>
  </si>
  <si>
    <t>EQUIPO DE DEFENSA Y SEGURIDAD</t>
  </si>
  <si>
    <t>INVERSIONES PARA EL FOMENTO DE ACTIVIDADES PRODUCTIVAS</t>
  </si>
  <si>
    <t>ACCIONES Y PARTICIPACIONES DE CAPITAL</t>
  </si>
  <si>
    <t>COMPRA DE TÍTULOS Y VALORES</t>
  </si>
  <si>
    <t>CONCESIÓN DE PRÉSTAMOS</t>
  </si>
  <si>
    <t>OTRAS INVERSIONES</t>
  </si>
  <si>
    <t>PROVISIONES PARA CONTINGENCIAS Y OTRAS EROGACIONES ESPECIALES</t>
  </si>
  <si>
    <t>COMISIONES DE LA DEUDA PÚBLICA</t>
  </si>
  <si>
    <t>GASTOS DE LA DEUDA PÚBLICA</t>
  </si>
  <si>
    <t>COSTOS POR COBERTURAS</t>
  </si>
  <si>
    <t>APOYOS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</si>
</sst>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* #,##0.00_);[$$-80A]* \(#,##0.00\)"/>
    <numFmt numFmtId="165" formatCode="#,##0.00_);\(#,##0.00\)"/>
  </numFmts>
  <fonts count="9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.5"/>
      <color indexed="8"/>
      <name val="Arial Narrow"/>
      <family val="2"/>
    </font>
    <font>
      <b/>
      <sz val="7.5"/>
      <color indexed="8"/>
      <name val="Arial Narrow"/>
      <family val="2"/>
    </font>
    <font>
      <sz val="7.5"/>
      <color indexed="8"/>
      <name val="Arial Narrow"/>
      <family val="2"/>
    </font>
    <font>
      <b/>
      <sz val="7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5" fillId="2" borderId="0" xfId="0" applyFont="1" applyFill="1" applyAlignment="1">
      <alignment vertical="top" wrapText="1" readingOrder="1"/>
    </xf>
    <xf numFmtId="0" fontId="0" fillId="2" borderId="0" xfId="0" applyFill="1">
      <alignment vertical="top"/>
    </xf>
    <xf numFmtId="0" fontId="0" fillId="2" borderId="5" xfId="0" applyFill="1" applyBorder="1">
      <alignment vertical="top"/>
    </xf>
    <xf numFmtId="0" fontId="5" fillId="2" borderId="4" xfId="0" applyFont="1" applyFill="1" applyBorder="1" applyAlignment="1">
      <alignment vertical="top" wrapText="1" readingOrder="1"/>
    </xf>
    <xf numFmtId="0" fontId="5" fillId="2" borderId="4" xfId="0" applyFont="1" applyFill="1" applyBorder="1" applyAlignment="1">
      <alignment vertical="center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5" fillId="2" borderId="6" xfId="0" applyFont="1" applyFill="1" applyBorder="1" applyAlignment="1">
      <alignment vertical="center" wrapText="1" readingOrder="1"/>
    </xf>
    <xf numFmtId="0" fontId="0" fillId="2" borderId="8" xfId="0" applyFill="1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6" fillId="0" borderId="8" xfId="0" applyFont="1" applyBorder="1" applyAlignment="1">
      <alignment horizontal="left" vertical="top" wrapText="1" readingOrder="1"/>
    </xf>
    <xf numFmtId="165" fontId="7" fillId="0" borderId="0" xfId="0" applyNumberFormat="1" applyFont="1" applyAlignment="1">
      <alignment horizontal="right" vertical="top"/>
    </xf>
    <xf numFmtId="0" fontId="0" fillId="0" borderId="7" xfId="0" applyBorder="1">
      <alignment vertical="top"/>
    </xf>
    <xf numFmtId="164" fontId="6" fillId="0" borderId="7" xfId="0" applyNumberFormat="1" applyFont="1" applyBorder="1" applyAlignment="1">
      <alignment horizontal="right" vertical="top"/>
    </xf>
    <xf numFmtId="0" fontId="0" fillId="0" borderId="8" xfId="0" applyBorder="1">
      <alignment vertical="top"/>
    </xf>
    <xf numFmtId="165" fontId="7" fillId="0" borderId="5" xfId="0" applyNumberFormat="1" applyFont="1" applyBorder="1" applyAlignment="1">
      <alignment horizontal="right" vertical="top"/>
    </xf>
    <xf numFmtId="164" fontId="6" fillId="0" borderId="8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0" fontId="5" fillId="0" borderId="11" xfId="0" applyFont="1" applyBorder="1" applyAlignment="1">
      <alignment vertical="top" wrapText="1" readingOrder="1"/>
    </xf>
    <xf numFmtId="0" fontId="0" fillId="0" borderId="0" xfId="0" applyAlignment="1"/>
    <xf numFmtId="164" fontId="6" fillId="0" borderId="5" xfId="0" applyNumberFormat="1" applyFont="1" applyBorder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0" fontId="0" fillId="0" borderId="12" xfId="0" applyBorder="1">
      <alignment vertical="top"/>
    </xf>
    <xf numFmtId="164" fontId="6" fillId="0" borderId="10" xfId="0" applyNumberFormat="1" applyFont="1" applyBorder="1" applyAlignment="1">
      <alignment horizontal="right" vertical="top"/>
    </xf>
    <xf numFmtId="0" fontId="0" fillId="0" borderId="1" xfId="0" applyBorder="1">
      <alignment vertical="top"/>
    </xf>
    <xf numFmtId="0" fontId="0" fillId="0" borderId="3" xfId="0" applyBorder="1">
      <alignment vertical="top"/>
    </xf>
    <xf numFmtId="0" fontId="7" fillId="0" borderId="4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5" fillId="2" borderId="0" xfId="0" applyFont="1" applyFill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top" wrapText="1" readingOrder="1"/>
    </xf>
    <xf numFmtId="0" fontId="5" fillId="2" borderId="10" xfId="0" applyFont="1" applyFill="1" applyBorder="1" applyAlignment="1">
      <alignment horizontal="center" vertical="top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 indent="1" readingOrder="1"/>
    </xf>
    <xf numFmtId="0" fontId="7" fillId="0" borderId="5" xfId="0" applyFont="1" applyBorder="1" applyAlignment="1">
      <alignment horizontal="left" vertical="top" wrapText="1" indent="1" readingOrder="1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103283</xdr:colOff>
      <xdr:row>0</xdr:row>
      <xdr:rowOff>5738</xdr:rowOff>
    </xdr:from>
    <xdr:to>
      <xdr:col>2</xdr:col>
      <xdr:colOff>379508</xdr:colOff>
      <xdr:row>0</xdr:row>
      <xdr:rowOff>2025038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5FBFC7FC-03F0-4776-84B4-0C3101A7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83" y="5738"/>
          <a:ext cx="1739403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O100"/>
  <sheetViews>
    <sheetView showGridLines="0" tabSelected="1" zoomScale="166" zoomScaleNormal="166" workbookViewId="0"/>
  </sheetViews>
  <sheetFormatPr baseColWidth="10" defaultRowHeight="12.75" customHeight="1" x14ac:dyDescent="0.2"/>
  <cols>
    <col min="1" max="1" width="5.28515625" customWidth="1"/>
    <col min="2" max="2" width="16.7109375" customWidth="1"/>
    <col min="3" max="3" width="18.7109375" customWidth="1"/>
    <col min="4" max="4" width="0.5703125" customWidth="1"/>
    <col min="5" max="5" width="9.85546875" customWidth="1"/>
    <col min="6" max="6" width="0.5703125" customWidth="1"/>
    <col min="7" max="7" width="9.85546875" customWidth="1"/>
    <col min="8" max="8" width="0.5703125" customWidth="1"/>
    <col min="9" max="9" width="9.85546875" customWidth="1"/>
    <col min="10" max="10" width="0.5703125" customWidth="1"/>
    <col min="11" max="11" width="9.85546875" customWidth="1"/>
    <col min="12" max="12" width="0.5703125" customWidth="1"/>
    <col min="13" max="13" width="9.85546875" customWidth="1"/>
    <col min="14" max="14" width="0.5703125" customWidth="1"/>
    <col min="15" max="15" width="9.85546875" customWidth="1"/>
    <col min="16" max="256" width="6.85546875" customWidth="1"/>
  </cols>
  <sheetData>
    <row r="1" spans="2:15" ht="163.5" customHeight="1" x14ac:dyDescent="0.2"/>
    <row r="2" spans="2:15" ht="2.25" customHeight="1" x14ac:dyDescent="0.2"/>
    <row r="3" spans="2:15" ht="12" customHeight="1" x14ac:dyDescent="0.2">
      <c r="B3" s="38" t="s">
        <v>68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2:15" ht="11.25" customHeight="1" x14ac:dyDescent="0.2"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2:15" ht="9.75" customHeight="1" x14ac:dyDescent="0.2"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2:15" x14ac:dyDescent="0.2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</row>
    <row r="7" spans="2:15" ht="3" customHeight="1" x14ac:dyDescent="0.2">
      <c r="B7" t="s">
        <v>0</v>
      </c>
    </row>
    <row r="8" spans="2:15" ht="8.25" customHeight="1" x14ac:dyDescent="0.2">
      <c r="B8" s="1"/>
      <c r="C8" s="2"/>
      <c r="D8" s="53" t="s">
        <v>1</v>
      </c>
      <c r="E8" s="54"/>
      <c r="F8" s="54"/>
      <c r="G8" s="54"/>
      <c r="H8" s="54"/>
      <c r="I8" s="54"/>
      <c r="J8" s="54"/>
      <c r="K8" s="54"/>
      <c r="L8" s="54"/>
      <c r="M8" s="55"/>
      <c r="N8" s="2"/>
      <c r="O8" s="3"/>
    </row>
    <row r="9" spans="2:15" ht="0.75" customHeight="1" x14ac:dyDescent="0.2">
      <c r="B9" s="4"/>
      <c r="C9" s="5"/>
      <c r="D9" s="56"/>
      <c r="E9" s="57"/>
      <c r="F9" s="57"/>
      <c r="G9" s="57"/>
      <c r="H9" s="57"/>
      <c r="I9" s="57"/>
      <c r="J9" s="57"/>
      <c r="K9" s="57"/>
      <c r="L9" s="57"/>
      <c r="M9" s="58"/>
      <c r="N9" s="6"/>
      <c r="O9" s="7"/>
    </row>
    <row r="10" spans="2:15" ht="9.75" customHeight="1" x14ac:dyDescent="0.2">
      <c r="B10" s="59" t="s">
        <v>2</v>
      </c>
      <c r="C10" s="60"/>
      <c r="D10" s="8"/>
      <c r="E10" s="61" t="s">
        <v>4</v>
      </c>
      <c r="F10" s="6"/>
      <c r="G10" s="63" t="s">
        <v>5</v>
      </c>
      <c r="H10" s="65" t="s">
        <v>6</v>
      </c>
      <c r="I10" s="65"/>
      <c r="J10" s="9"/>
      <c r="K10" s="47" t="s">
        <v>7</v>
      </c>
      <c r="L10" s="49" t="s">
        <v>8</v>
      </c>
      <c r="M10" s="47"/>
      <c r="N10" s="6"/>
      <c r="O10" s="10" t="s">
        <v>3</v>
      </c>
    </row>
    <row r="11" spans="2:15" ht="13.5" customHeight="1" x14ac:dyDescent="0.2">
      <c r="B11" s="11"/>
      <c r="C11" s="12"/>
      <c r="D11" s="11"/>
      <c r="E11" s="62"/>
      <c r="F11" s="12"/>
      <c r="G11" s="64"/>
      <c r="H11" s="66"/>
      <c r="I11" s="66"/>
      <c r="J11" s="13"/>
      <c r="K11" s="48"/>
      <c r="L11" s="50"/>
      <c r="M11" s="48"/>
      <c r="N11" s="12"/>
      <c r="O11" s="14"/>
    </row>
    <row r="12" spans="2:15" ht="3" customHeight="1" x14ac:dyDescent="0.2">
      <c r="B12" s="25"/>
      <c r="C12" s="25"/>
      <c r="D12" s="25"/>
      <c r="E12" s="25"/>
      <c r="F12" s="25"/>
      <c r="G12" s="26"/>
      <c r="H12" s="25"/>
      <c r="I12" s="25"/>
      <c r="J12" s="25"/>
      <c r="K12" s="25"/>
      <c r="L12" s="25"/>
      <c r="M12" s="25"/>
      <c r="N12" s="25"/>
      <c r="O12" s="25"/>
    </row>
    <row r="13" spans="2:15" s="27" customFormat="1" ht="13.5" customHeight="1" x14ac:dyDescent="0.2">
      <c r="B13" s="51" t="s">
        <v>9</v>
      </c>
      <c r="C13" s="52"/>
      <c r="E13" s="30">
        <f>SUM(E14:E20)</f>
        <v>3465561785.2799997</v>
      </c>
      <c r="F13" s="31"/>
      <c r="G13" s="31">
        <f>SUM(G14:G20)</f>
        <v>133508598.15000002</v>
      </c>
      <c r="H13" s="30"/>
      <c r="I13" s="31">
        <f>SUM(I14:I20)</f>
        <v>3599070383.4300003</v>
      </c>
      <c r="J13" s="30"/>
      <c r="K13" s="31">
        <f>SUM(K14:K20)</f>
        <v>3596944299.8099999</v>
      </c>
      <c r="L13" s="30"/>
      <c r="M13" s="31">
        <f>SUM(M14:M20)</f>
        <v>3539056389.8900003</v>
      </c>
      <c r="N13" s="30"/>
      <c r="O13" s="31">
        <f>SUM(O14:O20)</f>
        <v>2126083.6200000495</v>
      </c>
    </row>
    <row r="14" spans="2:15" ht="10.5" customHeight="1" x14ac:dyDescent="0.2">
      <c r="B14" s="36" t="s">
        <v>10</v>
      </c>
      <c r="C14" s="37"/>
      <c r="E14" s="19">
        <v>1320126279.26</v>
      </c>
      <c r="F14" s="16"/>
      <c r="G14" s="23">
        <v>119116987.54000001</v>
      </c>
      <c r="I14" s="23">
        <f>+E14+G14</f>
        <v>1439243266.8</v>
      </c>
      <c r="K14" s="23">
        <v>1437938311.95</v>
      </c>
      <c r="M14" s="23">
        <v>1437938311.95</v>
      </c>
      <c r="O14" s="23">
        <f>+I14-K14</f>
        <v>1304954.8499999046</v>
      </c>
    </row>
    <row r="15" spans="2:15" ht="11.25" customHeight="1" x14ac:dyDescent="0.2">
      <c r="B15" s="36" t="s">
        <v>11</v>
      </c>
      <c r="C15" s="37"/>
      <c r="E15" s="19">
        <v>91790137.060000002</v>
      </c>
      <c r="F15" s="16"/>
      <c r="G15" s="23">
        <v>37449972.840000004</v>
      </c>
      <c r="I15" s="23">
        <f t="shared" ref="I15:I20" si="0">+E15+G15</f>
        <v>129240109.90000001</v>
      </c>
      <c r="K15" s="23">
        <v>129156109.66</v>
      </c>
      <c r="M15" s="23">
        <v>129156109.66</v>
      </c>
      <c r="O15" s="23">
        <f t="shared" ref="O15:O20" si="1">+I15-K15</f>
        <v>84000.240000009537</v>
      </c>
    </row>
    <row r="16" spans="2:15" ht="10.5" customHeight="1" x14ac:dyDescent="0.2">
      <c r="B16" s="36" t="s">
        <v>12</v>
      </c>
      <c r="C16" s="37"/>
      <c r="E16" s="19">
        <v>643935717.82000005</v>
      </c>
      <c r="F16" s="16"/>
      <c r="G16" s="23">
        <v>153557463.25999999</v>
      </c>
      <c r="I16" s="23">
        <f t="shared" si="0"/>
        <v>797493181.08000004</v>
      </c>
      <c r="K16" s="23">
        <v>796964312.35000002</v>
      </c>
      <c r="M16" s="23">
        <v>796617240.35000002</v>
      </c>
      <c r="O16" s="23">
        <f t="shared" si="1"/>
        <v>528868.73000001907</v>
      </c>
    </row>
    <row r="17" spans="2:15" ht="10.5" customHeight="1" x14ac:dyDescent="0.2">
      <c r="B17" s="36" t="s">
        <v>13</v>
      </c>
      <c r="C17" s="37"/>
      <c r="E17" s="19">
        <v>433411681.10000002</v>
      </c>
      <c r="F17" s="16"/>
      <c r="G17" s="23">
        <v>40897251.590000004</v>
      </c>
      <c r="I17" s="23">
        <f t="shared" si="0"/>
        <v>474308932.69000006</v>
      </c>
      <c r="K17" s="23">
        <v>474159735.70999998</v>
      </c>
      <c r="M17" s="23">
        <v>474159735.70999998</v>
      </c>
      <c r="O17" s="23">
        <f t="shared" si="1"/>
        <v>149196.98000007868</v>
      </c>
    </row>
    <row r="18" spans="2:15" ht="10.5" customHeight="1" x14ac:dyDescent="0.2">
      <c r="B18" s="36" t="s">
        <v>14</v>
      </c>
      <c r="C18" s="37"/>
      <c r="E18" s="19">
        <v>643509997.99000001</v>
      </c>
      <c r="F18" s="16"/>
      <c r="G18" s="23">
        <v>37219928.630000003</v>
      </c>
      <c r="I18" s="23">
        <f t="shared" si="0"/>
        <v>680729926.62</v>
      </c>
      <c r="K18" s="23">
        <v>680692530.52999997</v>
      </c>
      <c r="M18" s="23">
        <v>624135624.61000001</v>
      </c>
      <c r="O18" s="23">
        <f t="shared" si="1"/>
        <v>37396.090000033379</v>
      </c>
    </row>
    <row r="19" spans="2:15" ht="10.5" customHeight="1" x14ac:dyDescent="0.2">
      <c r="B19" s="36" t="s">
        <v>15</v>
      </c>
      <c r="C19" s="37"/>
      <c r="E19" s="19">
        <v>254740044.53999999</v>
      </c>
      <c r="F19" s="16"/>
      <c r="G19" s="23">
        <v>-254740044.53999999</v>
      </c>
      <c r="I19" s="23">
        <f t="shared" si="0"/>
        <v>0</v>
      </c>
      <c r="K19" s="23">
        <v>0</v>
      </c>
      <c r="M19" s="23">
        <v>0</v>
      </c>
      <c r="O19" s="23">
        <f t="shared" si="1"/>
        <v>0</v>
      </c>
    </row>
    <row r="20" spans="2:15" ht="10.5" customHeight="1" x14ac:dyDescent="0.2">
      <c r="B20" s="36" t="s">
        <v>16</v>
      </c>
      <c r="C20" s="37"/>
      <c r="E20" s="19">
        <v>78047927.510000005</v>
      </c>
      <c r="F20" s="16"/>
      <c r="G20" s="23">
        <v>7038.83</v>
      </c>
      <c r="I20" s="23">
        <f t="shared" si="0"/>
        <v>78054966.340000004</v>
      </c>
      <c r="K20" s="23">
        <v>78033299.609999999</v>
      </c>
      <c r="M20" s="23">
        <v>77049367.609999999</v>
      </c>
      <c r="O20" s="23">
        <f t="shared" si="1"/>
        <v>21666.730000004172</v>
      </c>
    </row>
    <row r="21" spans="2:15" ht="7.5" customHeight="1" x14ac:dyDescent="0.2">
      <c r="B21" s="15"/>
      <c r="C21" s="16"/>
      <c r="F21" s="16"/>
      <c r="G21" s="16"/>
      <c r="I21" s="16"/>
      <c r="K21" s="16"/>
      <c r="M21" s="16"/>
      <c r="O21" s="16"/>
    </row>
    <row r="22" spans="2:15" ht="7.5" customHeight="1" x14ac:dyDescent="0.2">
      <c r="B22" s="67" t="s">
        <v>17</v>
      </c>
      <c r="C22" s="68"/>
      <c r="E22" s="29">
        <f>SUM(E23:E33)</f>
        <v>203497530.01000002</v>
      </c>
      <c r="F22" s="28"/>
      <c r="G22" s="28">
        <f>SUM(G23:G33)</f>
        <v>82175285.229999989</v>
      </c>
      <c r="H22" s="29"/>
      <c r="I22" s="28">
        <f>SUM(I23:I33)</f>
        <v>285672815.24000001</v>
      </c>
      <c r="J22" s="29"/>
      <c r="K22" s="28">
        <f>SUM(K23:K33)</f>
        <v>283650421.03999996</v>
      </c>
      <c r="L22" s="29"/>
      <c r="M22" s="28">
        <f>SUM(M23:M33)</f>
        <v>247189192.02999997</v>
      </c>
      <c r="N22" s="29"/>
      <c r="O22" s="28">
        <f>SUM(O23:O33)</f>
        <v>2022394.2000000011</v>
      </c>
    </row>
    <row r="23" spans="2:15" ht="9.75" customHeight="1" x14ac:dyDescent="0.2">
      <c r="B23" s="69" t="s">
        <v>18</v>
      </c>
      <c r="C23" s="70"/>
      <c r="E23" s="19">
        <v>51336132.799999997</v>
      </c>
      <c r="F23" s="16"/>
      <c r="G23" s="23">
        <v>16292918.42</v>
      </c>
      <c r="I23" s="23">
        <f t="shared" ref="I23:I33" si="2">+E23+G23</f>
        <v>67629051.219999999</v>
      </c>
      <c r="K23" s="23">
        <v>67621689.060000002</v>
      </c>
      <c r="M23" s="23">
        <v>62664438.259999998</v>
      </c>
      <c r="O23" s="23">
        <f t="shared" ref="O23:O33" si="3">+I23-K23</f>
        <v>7362.1599999964237</v>
      </c>
    </row>
    <row r="24" spans="2:15" ht="9.75" customHeight="1" x14ac:dyDescent="0.2">
      <c r="B24" s="69"/>
      <c r="C24" s="70"/>
      <c r="F24" s="16"/>
      <c r="G24" s="16"/>
      <c r="I24" s="23"/>
      <c r="K24" s="16"/>
      <c r="M24" s="16"/>
      <c r="O24" s="23"/>
    </row>
    <row r="25" spans="2:15" ht="11.25" customHeight="1" x14ac:dyDescent="0.2">
      <c r="B25" s="36" t="s">
        <v>19</v>
      </c>
      <c r="C25" s="37"/>
      <c r="E25" s="19">
        <v>29657303.27</v>
      </c>
      <c r="F25" s="16"/>
      <c r="G25" s="23">
        <v>12789776.68</v>
      </c>
      <c r="I25" s="23">
        <f t="shared" si="2"/>
        <v>42447079.950000003</v>
      </c>
      <c r="K25" s="23">
        <v>42435766.5</v>
      </c>
      <c r="M25" s="23">
        <v>41829647.07</v>
      </c>
      <c r="O25" s="23">
        <f t="shared" si="3"/>
        <v>11313.45000000298</v>
      </c>
    </row>
    <row r="26" spans="2:15" ht="15.75" customHeight="1" x14ac:dyDescent="0.2">
      <c r="B26" s="36" t="s">
        <v>20</v>
      </c>
      <c r="C26" s="37"/>
      <c r="E26" s="19">
        <v>533050</v>
      </c>
      <c r="F26" s="16"/>
      <c r="G26" s="23">
        <v>-438363.13</v>
      </c>
      <c r="I26" s="23">
        <f t="shared" si="2"/>
        <v>94686.87</v>
      </c>
      <c r="K26" s="23">
        <v>94686.87</v>
      </c>
      <c r="M26" s="23">
        <v>51707.67</v>
      </c>
      <c r="O26" s="23">
        <f t="shared" si="3"/>
        <v>0</v>
      </c>
    </row>
    <row r="27" spans="2:15" ht="11.25" customHeight="1" x14ac:dyDescent="0.2">
      <c r="B27" s="36" t="s">
        <v>21</v>
      </c>
      <c r="C27" s="37"/>
      <c r="E27" s="19">
        <v>6684913.5899999999</v>
      </c>
      <c r="F27" s="16"/>
      <c r="G27" s="23">
        <v>2060066.93</v>
      </c>
      <c r="I27" s="23">
        <f t="shared" si="2"/>
        <v>8744980.5199999996</v>
      </c>
      <c r="K27" s="23">
        <v>8630961.7799999993</v>
      </c>
      <c r="M27" s="23">
        <v>6464356.4400000004</v>
      </c>
      <c r="O27" s="23">
        <f t="shared" si="3"/>
        <v>114018.74000000022</v>
      </c>
    </row>
    <row r="28" spans="2:15" ht="11.25" customHeight="1" x14ac:dyDescent="0.2">
      <c r="B28" s="36" t="s">
        <v>22</v>
      </c>
      <c r="C28" s="37"/>
      <c r="E28" s="19">
        <v>11840266.619999999</v>
      </c>
      <c r="F28" s="16"/>
      <c r="G28" s="23">
        <v>-154958.62</v>
      </c>
      <c r="I28" s="23">
        <f t="shared" si="2"/>
        <v>11685308</v>
      </c>
      <c r="K28" s="23">
        <v>11685308</v>
      </c>
      <c r="M28" s="23">
        <v>8089197.8499999996</v>
      </c>
      <c r="O28" s="23">
        <f t="shared" si="3"/>
        <v>0</v>
      </c>
    </row>
    <row r="29" spans="2:15" ht="11.25" customHeight="1" x14ac:dyDescent="0.2">
      <c r="B29" s="36" t="s">
        <v>23</v>
      </c>
      <c r="C29" s="37"/>
      <c r="E29" s="19">
        <v>81064331.120000005</v>
      </c>
      <c r="F29" s="16"/>
      <c r="G29" s="23">
        <v>45905423.979999997</v>
      </c>
      <c r="I29" s="23">
        <f t="shared" si="2"/>
        <v>126969755.09999999</v>
      </c>
      <c r="K29" s="23">
        <v>125148155.09999999</v>
      </c>
      <c r="M29" s="23">
        <v>107759619.69</v>
      </c>
      <c r="O29" s="23">
        <f t="shared" si="3"/>
        <v>1821600</v>
      </c>
    </row>
    <row r="30" spans="2:15" ht="11.25" customHeight="1" x14ac:dyDescent="0.2">
      <c r="B30" s="69" t="s">
        <v>24</v>
      </c>
      <c r="C30" s="70"/>
      <c r="E30" s="19">
        <v>5336784.71</v>
      </c>
      <c r="F30" s="16"/>
      <c r="G30" s="23">
        <v>-183325.56</v>
      </c>
      <c r="I30" s="23">
        <f t="shared" si="2"/>
        <v>5153459.1500000004</v>
      </c>
      <c r="K30" s="23">
        <v>5105269.3499999996</v>
      </c>
      <c r="M30" s="23">
        <v>2956657.73</v>
      </c>
      <c r="O30" s="23">
        <f t="shared" si="3"/>
        <v>48189.800000000745</v>
      </c>
    </row>
    <row r="31" spans="2:15" ht="11.25" customHeight="1" x14ac:dyDescent="0.2">
      <c r="B31" s="69"/>
      <c r="C31" s="70"/>
      <c r="F31" s="16"/>
      <c r="G31" s="16"/>
      <c r="I31" s="23"/>
      <c r="K31" s="16"/>
      <c r="M31" s="16"/>
      <c r="O31" s="16"/>
    </row>
    <row r="32" spans="2:15" ht="11.25" customHeight="1" x14ac:dyDescent="0.2">
      <c r="B32" s="36" t="s">
        <v>25</v>
      </c>
      <c r="C32" s="37"/>
      <c r="E32" s="19">
        <v>11000</v>
      </c>
      <c r="F32" s="16"/>
      <c r="G32" s="23">
        <v>19412.64</v>
      </c>
      <c r="I32" s="23">
        <f t="shared" si="2"/>
        <v>30412.639999999999</v>
      </c>
      <c r="K32" s="23">
        <v>30412.639999999999</v>
      </c>
      <c r="M32" s="23">
        <v>30412.639999999999</v>
      </c>
      <c r="O32" s="23">
        <f t="shared" si="3"/>
        <v>0</v>
      </c>
    </row>
    <row r="33" spans="2:15" ht="11.25" customHeight="1" x14ac:dyDescent="0.2">
      <c r="B33" s="36" t="s">
        <v>26</v>
      </c>
      <c r="C33" s="37"/>
      <c r="E33" s="19">
        <v>17033747.899999999</v>
      </c>
      <c r="F33" s="16"/>
      <c r="G33" s="23">
        <v>5884333.8899999997</v>
      </c>
      <c r="I33" s="23">
        <f t="shared" si="2"/>
        <v>22918081.789999999</v>
      </c>
      <c r="K33" s="23">
        <v>22898171.739999998</v>
      </c>
      <c r="M33" s="23">
        <v>17343154.68</v>
      </c>
      <c r="O33" s="23">
        <f t="shared" si="3"/>
        <v>19910.050000000745</v>
      </c>
    </row>
    <row r="34" spans="2:15" ht="7.5" customHeight="1" x14ac:dyDescent="0.2">
      <c r="B34" s="15"/>
      <c r="C34" s="16"/>
      <c r="F34" s="16"/>
      <c r="G34" s="16"/>
      <c r="I34" s="16"/>
      <c r="K34" s="16"/>
      <c r="M34" s="16"/>
      <c r="O34" s="16"/>
    </row>
    <row r="35" spans="2:15" ht="7.5" customHeight="1" x14ac:dyDescent="0.2">
      <c r="B35" s="67" t="s">
        <v>27</v>
      </c>
      <c r="C35" s="68"/>
      <c r="E35" s="29">
        <f>SUM(E36:E45)</f>
        <v>331080297.86000001</v>
      </c>
      <c r="F35" s="28"/>
      <c r="G35" s="28">
        <f>SUM(G36:G45)</f>
        <v>831575156.69000006</v>
      </c>
      <c r="H35" s="29"/>
      <c r="I35" s="28">
        <f>SUM(I36:I45)</f>
        <v>1162655454.5499997</v>
      </c>
      <c r="J35" s="29"/>
      <c r="K35" s="28">
        <f>SUM(K36:K45)</f>
        <v>1153552297.3499999</v>
      </c>
      <c r="L35" s="29"/>
      <c r="M35" s="28">
        <f>SUM(M36:M45)</f>
        <v>1090480540.7999997</v>
      </c>
      <c r="N35" s="29"/>
      <c r="O35" s="28">
        <f>SUM(O36:O45)</f>
        <v>9103157.1999999657</v>
      </c>
    </row>
    <row r="36" spans="2:15" ht="10.5" customHeight="1" x14ac:dyDescent="0.2">
      <c r="B36" s="36" t="s">
        <v>28</v>
      </c>
      <c r="C36" s="37"/>
      <c r="E36" s="19">
        <v>27595318.050000001</v>
      </c>
      <c r="F36" s="16"/>
      <c r="G36" s="23">
        <v>61919157.710000001</v>
      </c>
      <c r="I36" s="23">
        <f t="shared" ref="I36:I45" si="4">+E36+G36</f>
        <v>89514475.760000005</v>
      </c>
      <c r="K36" s="23">
        <v>89465674.5</v>
      </c>
      <c r="M36" s="23">
        <v>89456674.5</v>
      </c>
      <c r="O36" s="23">
        <f t="shared" ref="O36:O45" si="5">+I36-K36</f>
        <v>48801.260000005364</v>
      </c>
    </row>
    <row r="37" spans="2:15" ht="10.5" customHeight="1" x14ac:dyDescent="0.2">
      <c r="B37" s="36" t="s">
        <v>29</v>
      </c>
      <c r="C37" s="37"/>
      <c r="E37" s="19">
        <v>51473415.600000001</v>
      </c>
      <c r="F37" s="16"/>
      <c r="G37" s="23">
        <v>-15510302.51</v>
      </c>
      <c r="I37" s="23">
        <f t="shared" si="4"/>
        <v>35963113.090000004</v>
      </c>
      <c r="K37" s="23">
        <v>35943113.090000004</v>
      </c>
      <c r="M37" s="23">
        <v>34562713.619999997</v>
      </c>
      <c r="O37" s="23">
        <f t="shared" si="5"/>
        <v>20000</v>
      </c>
    </row>
    <row r="38" spans="2:15" ht="10.5" customHeight="1" x14ac:dyDescent="0.2">
      <c r="B38" s="36" t="s">
        <v>30</v>
      </c>
      <c r="C38" s="37"/>
      <c r="E38" s="19">
        <v>43139013.240000002</v>
      </c>
      <c r="F38" s="16"/>
      <c r="G38" s="23">
        <v>74234066.760000005</v>
      </c>
      <c r="I38" s="23">
        <f t="shared" si="4"/>
        <v>117373080</v>
      </c>
      <c r="K38" s="23">
        <v>117024175.81</v>
      </c>
      <c r="M38" s="23">
        <v>99824740.450000003</v>
      </c>
      <c r="O38" s="23">
        <f t="shared" si="5"/>
        <v>348904.18999999762</v>
      </c>
    </row>
    <row r="39" spans="2:15" ht="10.5" customHeight="1" x14ac:dyDescent="0.2">
      <c r="B39" s="36" t="s">
        <v>31</v>
      </c>
      <c r="C39" s="37"/>
      <c r="E39" s="19">
        <v>47481089.950000003</v>
      </c>
      <c r="F39" s="16"/>
      <c r="G39" s="23">
        <v>336442051.72000003</v>
      </c>
      <c r="I39" s="23">
        <f t="shared" si="4"/>
        <v>383923141.67000002</v>
      </c>
      <c r="K39" s="23">
        <v>374836419.72000003</v>
      </c>
      <c r="M39" s="23">
        <v>374802550.76999998</v>
      </c>
      <c r="O39" s="23">
        <f t="shared" si="5"/>
        <v>9086721.9499999881</v>
      </c>
    </row>
    <row r="40" spans="2:15" ht="8.25" customHeight="1" x14ac:dyDescent="0.2">
      <c r="B40" s="69" t="s">
        <v>32</v>
      </c>
      <c r="C40" s="70"/>
      <c r="E40" s="19">
        <v>11908541.26</v>
      </c>
      <c r="F40" s="16"/>
      <c r="G40" s="23">
        <v>104813947.77</v>
      </c>
      <c r="I40" s="23">
        <f t="shared" si="4"/>
        <v>116722489.03</v>
      </c>
      <c r="K40" s="23">
        <v>116722489.03</v>
      </c>
      <c r="M40" s="23">
        <v>112462400.25</v>
      </c>
      <c r="O40" s="23">
        <f t="shared" si="5"/>
        <v>0</v>
      </c>
    </row>
    <row r="41" spans="2:15" ht="8.25" customHeight="1" x14ac:dyDescent="0.2">
      <c r="B41" s="69"/>
      <c r="C41" s="70"/>
      <c r="F41" s="16"/>
      <c r="G41" s="16"/>
      <c r="I41" s="23"/>
      <c r="K41" s="16"/>
      <c r="M41" s="16"/>
      <c r="O41" s="23"/>
    </row>
    <row r="42" spans="2:15" ht="10.5" customHeight="1" x14ac:dyDescent="0.2">
      <c r="B42" s="36" t="s">
        <v>33</v>
      </c>
      <c r="C42" s="37"/>
      <c r="E42" s="19">
        <v>38318918.960000001</v>
      </c>
      <c r="F42" s="16"/>
      <c r="G42" s="23">
        <v>8594671.8200000003</v>
      </c>
      <c r="I42" s="23">
        <f t="shared" si="4"/>
        <v>46913590.780000001</v>
      </c>
      <c r="K42" s="23">
        <v>46913590.780000001</v>
      </c>
      <c r="M42" s="23">
        <v>45796131.049999997</v>
      </c>
      <c r="O42" s="23">
        <f t="shared" si="5"/>
        <v>0</v>
      </c>
    </row>
    <row r="43" spans="2:15" ht="10.5" customHeight="1" x14ac:dyDescent="0.2">
      <c r="B43" s="36" t="s">
        <v>34</v>
      </c>
      <c r="C43" s="37"/>
      <c r="E43" s="19">
        <v>20866567.030000001</v>
      </c>
      <c r="F43" s="16"/>
      <c r="G43" s="23">
        <v>-2687787.61</v>
      </c>
      <c r="I43" s="23">
        <f t="shared" si="4"/>
        <v>18178779.420000002</v>
      </c>
      <c r="K43" s="23">
        <v>18165050.27</v>
      </c>
      <c r="M43" s="23">
        <v>17851442.890000001</v>
      </c>
      <c r="O43" s="23">
        <f t="shared" si="5"/>
        <v>13729.150000002235</v>
      </c>
    </row>
    <row r="44" spans="2:15" ht="10.5" customHeight="1" x14ac:dyDescent="0.2">
      <c r="B44" s="36" t="s">
        <v>35</v>
      </c>
      <c r="C44" s="37"/>
      <c r="E44" s="19">
        <v>43333555.369999997</v>
      </c>
      <c r="F44" s="16"/>
      <c r="G44" s="23">
        <v>-25857551.699999999</v>
      </c>
      <c r="I44" s="23">
        <f t="shared" si="4"/>
        <v>17476003.669999998</v>
      </c>
      <c r="K44" s="23">
        <v>17475315.670000002</v>
      </c>
      <c r="M44" s="23">
        <v>15139852.74</v>
      </c>
      <c r="O44" s="23">
        <f t="shared" si="5"/>
        <v>687.99999999627471</v>
      </c>
    </row>
    <row r="45" spans="2:15" ht="10.5" customHeight="1" x14ac:dyDescent="0.2">
      <c r="B45" s="36" t="s">
        <v>36</v>
      </c>
      <c r="C45" s="37"/>
      <c r="E45" s="19">
        <v>46963878.399999999</v>
      </c>
      <c r="F45" s="16"/>
      <c r="G45" s="23">
        <v>289626902.73000002</v>
      </c>
      <c r="I45" s="23">
        <f t="shared" si="4"/>
        <v>336590781.13</v>
      </c>
      <c r="K45" s="23">
        <v>337006468.48000002</v>
      </c>
      <c r="M45" s="23">
        <v>300584034.52999997</v>
      </c>
      <c r="O45" s="23">
        <f t="shared" si="5"/>
        <v>-415687.35000002384</v>
      </c>
    </row>
    <row r="46" spans="2:15" ht="7.5" customHeight="1" x14ac:dyDescent="0.2">
      <c r="B46" s="15"/>
      <c r="C46" s="16"/>
      <c r="F46" s="16"/>
      <c r="G46" s="16"/>
      <c r="I46" s="16"/>
      <c r="K46" s="16"/>
      <c r="M46" s="16"/>
      <c r="O46" s="16"/>
    </row>
    <row r="47" spans="2:15" ht="7.5" customHeight="1" x14ac:dyDescent="0.2">
      <c r="B47" s="67" t="s">
        <v>37</v>
      </c>
      <c r="C47" s="68"/>
      <c r="E47" s="29">
        <f>SUM(E48:E56)</f>
        <v>15681073009.509998</v>
      </c>
      <c r="F47" s="28"/>
      <c r="G47" s="28">
        <f>SUM(G48:G56)</f>
        <v>3061962052.8400002</v>
      </c>
      <c r="H47" s="29"/>
      <c r="I47" s="28">
        <f>SUM(I48:I56)</f>
        <v>18743035062.349998</v>
      </c>
      <c r="J47" s="29"/>
      <c r="K47" s="28">
        <f>SUM(K48:K56)</f>
        <v>18715663723.110001</v>
      </c>
      <c r="L47" s="29"/>
      <c r="M47" s="28">
        <f>SUM(M48:M56)</f>
        <v>18351526468.179996</v>
      </c>
      <c r="N47" s="29"/>
      <c r="O47" s="28">
        <f>SUM(O48:O56)</f>
        <v>27371339.239999637</v>
      </c>
    </row>
    <row r="48" spans="2:15" ht="10.5" customHeight="1" x14ac:dyDescent="0.2">
      <c r="B48" s="36" t="s">
        <v>38</v>
      </c>
      <c r="C48" s="37"/>
      <c r="E48" s="19">
        <v>14869087229.379999</v>
      </c>
      <c r="F48" s="16"/>
      <c r="G48" s="23">
        <v>1778977098.0999999</v>
      </c>
      <c r="I48" s="23">
        <f t="shared" ref="I48:I56" si="6">+E48+G48</f>
        <v>16648064327.48</v>
      </c>
      <c r="K48" s="23">
        <v>16648036034.33</v>
      </c>
      <c r="M48" s="23">
        <v>16539482045.18</v>
      </c>
      <c r="O48" s="23">
        <f t="shared" ref="O48:O56" si="7">+I48-K48</f>
        <v>28293.14999961853</v>
      </c>
    </row>
    <row r="49" spans="2:15" ht="10.5" customHeight="1" x14ac:dyDescent="0.2">
      <c r="B49" s="36" t="s">
        <v>39</v>
      </c>
      <c r="C49" s="37"/>
      <c r="E49" s="19">
        <v>189726603</v>
      </c>
      <c r="F49" s="16"/>
      <c r="G49" s="23">
        <v>-56772629.460000001</v>
      </c>
      <c r="I49" s="23">
        <f t="shared" si="6"/>
        <v>132953973.53999999</v>
      </c>
      <c r="K49" s="23">
        <v>121793973.54000001</v>
      </c>
      <c r="M49" s="23">
        <v>82932716.010000005</v>
      </c>
      <c r="O49" s="23">
        <f t="shared" si="7"/>
        <v>11159999.999999985</v>
      </c>
    </row>
    <row r="50" spans="2:15" ht="10.5" customHeight="1" x14ac:dyDescent="0.2">
      <c r="B50" s="36" t="s">
        <v>40</v>
      </c>
      <c r="C50" s="37"/>
      <c r="E50" s="19">
        <v>20616472</v>
      </c>
      <c r="F50" s="16"/>
      <c r="G50" s="23">
        <v>90233527.189999998</v>
      </c>
      <c r="I50" s="23">
        <f t="shared" si="6"/>
        <v>110849999.19</v>
      </c>
      <c r="K50" s="23">
        <v>91158999.189999998</v>
      </c>
      <c r="M50" s="23">
        <v>88338596.099999994</v>
      </c>
      <c r="O50" s="23">
        <f t="shared" si="7"/>
        <v>19691000</v>
      </c>
    </row>
    <row r="51" spans="2:15" ht="10.5" customHeight="1" x14ac:dyDescent="0.2">
      <c r="B51" s="36" t="s">
        <v>41</v>
      </c>
      <c r="C51" s="37"/>
      <c r="E51" s="19">
        <v>183234960.13</v>
      </c>
      <c r="F51" s="16"/>
      <c r="G51" s="23">
        <v>468474495.5</v>
      </c>
      <c r="I51" s="23">
        <f t="shared" si="6"/>
        <v>651709455.63</v>
      </c>
      <c r="K51" s="23">
        <v>650558403.74000001</v>
      </c>
      <c r="M51" s="23">
        <v>446844622.13</v>
      </c>
      <c r="O51" s="23">
        <f t="shared" si="7"/>
        <v>1151051.8899999857</v>
      </c>
    </row>
    <row r="52" spans="2:15" ht="10.5" customHeight="1" x14ac:dyDescent="0.2">
      <c r="B52" s="36" t="s">
        <v>42</v>
      </c>
      <c r="C52" s="37"/>
      <c r="E52" s="19">
        <v>417347745</v>
      </c>
      <c r="F52" s="16"/>
      <c r="G52" s="23">
        <v>779230321.75</v>
      </c>
      <c r="I52" s="23">
        <f t="shared" si="6"/>
        <v>1196578066.75</v>
      </c>
      <c r="K52" s="23">
        <v>1201237072.55</v>
      </c>
      <c r="M52" s="23">
        <v>1191049249</v>
      </c>
      <c r="O52" s="23">
        <f t="shared" si="7"/>
        <v>-4659005.7999999523</v>
      </c>
    </row>
    <row r="53" spans="2:15" ht="10.5" customHeight="1" x14ac:dyDescent="0.2">
      <c r="B53" s="36" t="s">
        <v>69</v>
      </c>
      <c r="C53" s="37"/>
      <c r="E53" s="19">
        <v>0</v>
      </c>
      <c r="F53" s="16"/>
      <c r="G53" s="23">
        <v>0</v>
      </c>
      <c r="I53" s="23">
        <f t="shared" si="6"/>
        <v>0</v>
      </c>
      <c r="K53" s="23">
        <v>0</v>
      </c>
      <c r="M53" s="23">
        <v>0</v>
      </c>
      <c r="O53" s="23">
        <f t="shared" si="7"/>
        <v>0</v>
      </c>
    </row>
    <row r="54" spans="2:15" ht="10.5" customHeight="1" x14ac:dyDescent="0.2">
      <c r="B54" s="36" t="s">
        <v>70</v>
      </c>
      <c r="C54" s="37"/>
      <c r="E54" s="19">
        <v>0</v>
      </c>
      <c r="F54" s="16"/>
      <c r="G54" s="23">
        <v>0</v>
      </c>
      <c r="I54" s="23">
        <f t="shared" si="6"/>
        <v>0</v>
      </c>
      <c r="K54" s="23">
        <v>0</v>
      </c>
      <c r="M54" s="23">
        <v>0</v>
      </c>
      <c r="O54" s="23">
        <f t="shared" si="7"/>
        <v>0</v>
      </c>
    </row>
    <row r="55" spans="2:15" ht="10.5" customHeight="1" x14ac:dyDescent="0.2">
      <c r="B55" s="36" t="s">
        <v>43</v>
      </c>
      <c r="C55" s="37"/>
      <c r="E55" s="19">
        <v>1060000</v>
      </c>
      <c r="F55" s="16"/>
      <c r="G55" s="23">
        <v>1819239.76</v>
      </c>
      <c r="I55" s="23">
        <f t="shared" ref="I55" si="8">+E55+G55</f>
        <v>2879239.76</v>
      </c>
      <c r="K55" s="23">
        <v>2879239.76</v>
      </c>
      <c r="M55" s="23">
        <v>2879239.76</v>
      </c>
      <c r="O55" s="23">
        <f t="shared" ref="O55" si="9">+I55-K55</f>
        <v>0</v>
      </c>
    </row>
    <row r="56" spans="2:15" ht="10.5" customHeight="1" x14ac:dyDescent="0.2">
      <c r="B56" s="36" t="s">
        <v>71</v>
      </c>
      <c r="C56" s="37"/>
      <c r="E56" s="19">
        <v>0</v>
      </c>
      <c r="F56" s="16"/>
      <c r="G56" s="23">
        <v>0</v>
      </c>
      <c r="I56" s="23">
        <f t="shared" si="6"/>
        <v>0</v>
      </c>
      <c r="K56" s="23">
        <v>0</v>
      </c>
      <c r="M56" s="23">
        <v>0</v>
      </c>
      <c r="O56" s="23">
        <f t="shared" si="7"/>
        <v>0</v>
      </c>
    </row>
    <row r="57" spans="2:15" ht="7.5" customHeight="1" x14ac:dyDescent="0.2">
      <c r="B57" s="15"/>
      <c r="C57" s="16"/>
      <c r="F57" s="16"/>
      <c r="G57" s="16"/>
      <c r="I57" s="16"/>
      <c r="K57" s="16"/>
      <c r="M57" s="16"/>
      <c r="O57" s="16"/>
    </row>
    <row r="58" spans="2:15" ht="7.5" customHeight="1" x14ac:dyDescent="0.2">
      <c r="B58" s="67" t="s">
        <v>44</v>
      </c>
      <c r="C58" s="68"/>
      <c r="E58" s="29">
        <f>SUM(E59:E67)</f>
        <v>14858803.92</v>
      </c>
      <c r="F58" s="28"/>
      <c r="G58" s="28">
        <f>SUM(G59:G67)</f>
        <v>259838348.12</v>
      </c>
      <c r="H58" s="29"/>
      <c r="I58" s="28">
        <f>SUM(I59:I67)</f>
        <v>274697152.04000002</v>
      </c>
      <c r="J58" s="29"/>
      <c r="K58" s="28">
        <f>SUM(K59:K67)</f>
        <v>272526329.52999997</v>
      </c>
      <c r="L58" s="29"/>
      <c r="M58" s="28">
        <f>SUM(M59:M67)</f>
        <v>202146384.82000002</v>
      </c>
      <c r="N58" s="29"/>
      <c r="O58" s="28">
        <f>SUM(O59:O67)</f>
        <v>2170822.5100000026</v>
      </c>
    </row>
    <row r="59" spans="2:15" ht="10.5" customHeight="1" x14ac:dyDescent="0.2">
      <c r="B59" s="36" t="s">
        <v>45</v>
      </c>
      <c r="C59" s="37"/>
      <c r="E59" s="19">
        <v>10446957.640000001</v>
      </c>
      <c r="F59" s="16"/>
      <c r="G59" s="23">
        <v>48622086.229999997</v>
      </c>
      <c r="I59" s="23">
        <f t="shared" ref="I59:I67" si="10">+E59+G59</f>
        <v>59069043.869999997</v>
      </c>
      <c r="K59" s="23">
        <v>57312205.359999999</v>
      </c>
      <c r="M59" s="23">
        <v>22203618.550000001</v>
      </c>
      <c r="O59" s="23">
        <f t="shared" ref="O59:O67" si="11">+I59-K59</f>
        <v>1756838.5099999979</v>
      </c>
    </row>
    <row r="60" spans="2:15" ht="10.5" customHeight="1" x14ac:dyDescent="0.2">
      <c r="B60" s="36" t="s">
        <v>46</v>
      </c>
      <c r="C60" s="37"/>
      <c r="E60" s="19">
        <v>231202</v>
      </c>
      <c r="F60" s="16"/>
      <c r="G60" s="23">
        <v>5347209.97</v>
      </c>
      <c r="I60" s="23">
        <f t="shared" si="10"/>
        <v>5578411.9699999997</v>
      </c>
      <c r="K60" s="23">
        <v>5557667.8200000003</v>
      </c>
      <c r="M60" s="23">
        <v>4143087.84</v>
      </c>
      <c r="O60" s="23">
        <f t="shared" si="11"/>
        <v>20744.149999999441</v>
      </c>
    </row>
    <row r="61" spans="2:15" ht="10.5" customHeight="1" x14ac:dyDescent="0.2">
      <c r="B61" s="36" t="s">
        <v>47</v>
      </c>
      <c r="C61" s="37"/>
      <c r="E61" s="19">
        <v>13080</v>
      </c>
      <c r="F61" s="16"/>
      <c r="G61" s="23">
        <v>421021</v>
      </c>
      <c r="I61" s="23">
        <f t="shared" si="10"/>
        <v>434101</v>
      </c>
      <c r="K61" s="23">
        <v>416258</v>
      </c>
      <c r="M61" s="23">
        <v>416258</v>
      </c>
      <c r="O61" s="23">
        <f t="shared" si="11"/>
        <v>17843</v>
      </c>
    </row>
    <row r="62" spans="2:15" ht="10.5" customHeight="1" x14ac:dyDescent="0.2">
      <c r="B62" s="36" t="s">
        <v>48</v>
      </c>
      <c r="C62" s="37"/>
      <c r="E62" s="19">
        <v>1250002</v>
      </c>
      <c r="F62" s="16"/>
      <c r="G62" s="23">
        <v>107107937.09</v>
      </c>
      <c r="I62" s="23">
        <f t="shared" si="10"/>
        <v>108357939.09</v>
      </c>
      <c r="K62" s="23">
        <v>108306681.09</v>
      </c>
      <c r="L62">
        <v>108306681.09</v>
      </c>
      <c r="M62" s="23">
        <v>108306681.09</v>
      </c>
      <c r="O62" s="23">
        <f t="shared" si="11"/>
        <v>51258</v>
      </c>
    </row>
    <row r="63" spans="2:15" ht="10.5" customHeight="1" x14ac:dyDescent="0.2">
      <c r="B63" s="36" t="s">
        <v>72</v>
      </c>
      <c r="C63" s="37"/>
      <c r="E63" s="19">
        <v>0</v>
      </c>
      <c r="F63" s="16"/>
      <c r="G63" s="23">
        <v>0</v>
      </c>
      <c r="I63" s="23">
        <f t="shared" si="10"/>
        <v>0</v>
      </c>
      <c r="K63" s="23">
        <v>0</v>
      </c>
      <c r="M63" s="23">
        <v>0</v>
      </c>
      <c r="O63" s="23">
        <f t="shared" si="11"/>
        <v>0</v>
      </c>
    </row>
    <row r="64" spans="2:15" ht="10.5" customHeight="1" x14ac:dyDescent="0.2">
      <c r="B64" s="36" t="s">
        <v>49</v>
      </c>
      <c r="C64" s="37"/>
      <c r="E64" s="19">
        <v>1513260.28</v>
      </c>
      <c r="F64" s="16"/>
      <c r="G64" s="23">
        <v>81085498.650000006</v>
      </c>
      <c r="I64" s="23">
        <f t="shared" si="10"/>
        <v>82598758.930000007</v>
      </c>
      <c r="K64" s="23">
        <v>82565887.670000002</v>
      </c>
      <c r="M64" s="23">
        <v>50974167.340000004</v>
      </c>
      <c r="O64" s="23">
        <f t="shared" si="11"/>
        <v>32871.260000005364</v>
      </c>
    </row>
    <row r="65" spans="2:15" ht="10.5" customHeight="1" x14ac:dyDescent="0.2">
      <c r="B65" s="36" t="s">
        <v>50</v>
      </c>
      <c r="C65" s="37"/>
      <c r="E65" s="19">
        <v>0</v>
      </c>
      <c r="F65" s="16"/>
      <c r="G65" s="23">
        <v>1255450</v>
      </c>
      <c r="I65" s="23">
        <f t="shared" si="10"/>
        <v>1255450</v>
      </c>
      <c r="K65" s="23">
        <v>1255450</v>
      </c>
      <c r="M65" s="23">
        <v>55500</v>
      </c>
      <c r="O65" s="23">
        <f t="shared" si="11"/>
        <v>0</v>
      </c>
    </row>
    <row r="66" spans="2:15" ht="10.5" customHeight="1" x14ac:dyDescent="0.2">
      <c r="B66" s="36" t="s">
        <v>51</v>
      </c>
      <c r="C66" s="37"/>
      <c r="E66" s="19">
        <v>0</v>
      </c>
      <c r="F66" s="16"/>
      <c r="G66" s="23">
        <v>5000000</v>
      </c>
      <c r="I66" s="23">
        <f t="shared" si="10"/>
        <v>5000000</v>
      </c>
      <c r="K66" s="23">
        <v>5000000</v>
      </c>
      <c r="M66" s="23">
        <v>5000000</v>
      </c>
      <c r="O66" s="23">
        <f t="shared" si="11"/>
        <v>0</v>
      </c>
    </row>
    <row r="67" spans="2:15" ht="10.5" customHeight="1" x14ac:dyDescent="0.2">
      <c r="B67" s="36" t="s">
        <v>52</v>
      </c>
      <c r="C67" s="37"/>
      <c r="E67" s="19">
        <v>1404302</v>
      </c>
      <c r="F67" s="16"/>
      <c r="G67" s="23">
        <v>10999145.18</v>
      </c>
      <c r="I67" s="23">
        <f t="shared" si="10"/>
        <v>12403447.18</v>
      </c>
      <c r="K67" s="23">
        <v>12112179.59</v>
      </c>
      <c r="M67" s="23">
        <v>11047072</v>
      </c>
      <c r="O67" s="23">
        <f t="shared" si="11"/>
        <v>291267.58999999985</v>
      </c>
    </row>
    <row r="68" spans="2:15" ht="7.5" customHeight="1" x14ac:dyDescent="0.2">
      <c r="B68" s="15"/>
      <c r="C68" s="16"/>
      <c r="F68" s="16"/>
      <c r="G68" s="16"/>
      <c r="I68" s="16"/>
      <c r="K68" s="16"/>
      <c r="M68" s="16"/>
      <c r="O68" s="16"/>
    </row>
    <row r="69" spans="2:15" ht="7.5" customHeight="1" x14ac:dyDescent="0.2">
      <c r="B69" s="67" t="s">
        <v>53</v>
      </c>
      <c r="C69" s="68"/>
      <c r="E69" s="29">
        <f>SUM(E70:E72)</f>
        <v>402729904</v>
      </c>
      <c r="F69" s="28"/>
      <c r="G69" s="28">
        <f>SUM(G70:G72)</f>
        <v>1134030950.6800001</v>
      </c>
      <c r="H69" s="29"/>
      <c r="I69" s="28">
        <f>SUM(I70:I72)</f>
        <v>1536760854.6800001</v>
      </c>
      <c r="J69" s="29"/>
      <c r="K69" s="28">
        <f>SUM(K70:K72)</f>
        <v>838376306.85000002</v>
      </c>
      <c r="L69" s="29"/>
      <c r="M69" s="28">
        <f>SUM(M70:M72)</f>
        <v>838376306.85000002</v>
      </c>
      <c r="N69" s="29"/>
      <c r="O69" s="28">
        <f>SUM(O70:O72)</f>
        <v>698384547.83000004</v>
      </c>
    </row>
    <row r="70" spans="2:15" ht="10.5" customHeight="1" x14ac:dyDescent="0.2">
      <c r="B70" s="36" t="s">
        <v>54</v>
      </c>
      <c r="C70" s="37"/>
      <c r="E70" s="19">
        <v>402729904</v>
      </c>
      <c r="F70" s="16"/>
      <c r="G70" s="23">
        <v>1117950040.1900001</v>
      </c>
      <c r="I70" s="23">
        <f t="shared" ref="I70:I72" si="12">+E70+G70</f>
        <v>1520679944.1900001</v>
      </c>
      <c r="K70" s="23">
        <v>835936340.11000001</v>
      </c>
      <c r="M70" s="23">
        <v>835936340.11000001</v>
      </c>
      <c r="O70" s="23">
        <f t="shared" ref="O70:O72" si="13">+I70-K70</f>
        <v>684743604.08000004</v>
      </c>
    </row>
    <row r="71" spans="2:15" ht="10.5" customHeight="1" x14ac:dyDescent="0.2">
      <c r="B71" s="36" t="s">
        <v>55</v>
      </c>
      <c r="C71" s="37"/>
      <c r="E71" s="19">
        <v>0</v>
      </c>
      <c r="F71" s="16"/>
      <c r="G71" s="23">
        <v>16080910.49</v>
      </c>
      <c r="I71" s="23">
        <f t="shared" si="12"/>
        <v>16080910.49</v>
      </c>
      <c r="K71" s="23">
        <v>2439966.7400000002</v>
      </c>
      <c r="M71" s="23">
        <v>2439966.7400000002</v>
      </c>
      <c r="O71" s="23">
        <f t="shared" si="13"/>
        <v>13640943.75</v>
      </c>
    </row>
    <row r="72" spans="2:15" ht="10.5" customHeight="1" x14ac:dyDescent="0.2">
      <c r="B72" s="36" t="s">
        <v>56</v>
      </c>
      <c r="C72" s="37"/>
      <c r="E72" s="19">
        <v>0</v>
      </c>
      <c r="F72" s="16"/>
      <c r="G72" s="23">
        <v>0</v>
      </c>
      <c r="I72" s="23">
        <f t="shared" si="12"/>
        <v>0</v>
      </c>
      <c r="K72" s="23">
        <v>0</v>
      </c>
      <c r="M72" s="23">
        <v>0</v>
      </c>
      <c r="O72" s="23">
        <f t="shared" si="13"/>
        <v>0</v>
      </c>
    </row>
    <row r="73" spans="2:15" ht="7.5" customHeight="1" x14ac:dyDescent="0.2">
      <c r="B73" s="15"/>
      <c r="C73" s="16"/>
      <c r="F73" s="16"/>
      <c r="G73" s="16"/>
      <c r="I73" s="16"/>
      <c r="K73" s="16"/>
      <c r="M73" s="16"/>
      <c r="O73" s="16"/>
    </row>
    <row r="74" spans="2:15" ht="7.5" customHeight="1" x14ac:dyDescent="0.2">
      <c r="B74" s="67" t="s">
        <v>57</v>
      </c>
      <c r="C74" s="68"/>
      <c r="E74" s="29">
        <f>SUM(E75:E81)</f>
        <v>7294101.6200000001</v>
      </c>
      <c r="F74" s="28"/>
      <c r="G74" s="28">
        <f>SUM(G75:G81)</f>
        <v>-7294101.6200000001</v>
      </c>
      <c r="H74" s="29"/>
      <c r="I74" s="28">
        <f>SUM(I75:I81)</f>
        <v>0</v>
      </c>
      <c r="J74" s="29"/>
      <c r="K74" s="28">
        <f>SUM(K75:K81)</f>
        <v>0</v>
      </c>
      <c r="L74" s="29"/>
      <c r="M74" s="28">
        <f>SUM(M75:M81)</f>
        <v>0</v>
      </c>
      <c r="N74" s="29"/>
      <c r="O74" s="28">
        <f>SUM(O75:O81)</f>
        <v>0</v>
      </c>
    </row>
    <row r="75" spans="2:15" ht="7.5" customHeight="1" x14ac:dyDescent="0.2">
      <c r="B75" s="36" t="s">
        <v>73</v>
      </c>
      <c r="C75" s="37"/>
      <c r="E75" s="19">
        <v>0</v>
      </c>
      <c r="F75" s="28"/>
      <c r="G75" s="23">
        <v>0</v>
      </c>
      <c r="H75" s="29"/>
      <c r="I75" s="23">
        <f t="shared" ref="I75:I80" si="14">+E75+G75</f>
        <v>0</v>
      </c>
      <c r="J75" s="29"/>
      <c r="K75" s="23">
        <v>0</v>
      </c>
      <c r="L75" s="29"/>
      <c r="M75" s="23">
        <v>0</v>
      </c>
      <c r="N75" s="29"/>
      <c r="O75" s="23">
        <f t="shared" ref="O75:O81" si="15">+I75-K75</f>
        <v>0</v>
      </c>
    </row>
    <row r="76" spans="2:15" ht="7.5" customHeight="1" x14ac:dyDescent="0.2">
      <c r="B76" s="36" t="s">
        <v>74</v>
      </c>
      <c r="C76" s="37"/>
      <c r="E76" s="19">
        <v>0</v>
      </c>
      <c r="F76" s="28"/>
      <c r="G76" s="23">
        <v>0</v>
      </c>
      <c r="H76" s="29"/>
      <c r="I76" s="23">
        <f t="shared" si="14"/>
        <v>0</v>
      </c>
      <c r="J76" s="29"/>
      <c r="K76" s="23">
        <v>0</v>
      </c>
      <c r="L76" s="29"/>
      <c r="M76" s="23">
        <v>0</v>
      </c>
      <c r="N76" s="29"/>
      <c r="O76" s="23">
        <f t="shared" si="15"/>
        <v>0</v>
      </c>
    </row>
    <row r="77" spans="2:15" ht="7.5" customHeight="1" x14ac:dyDescent="0.2">
      <c r="B77" s="36" t="s">
        <v>75</v>
      </c>
      <c r="C77" s="37"/>
      <c r="E77" s="19">
        <v>0</v>
      </c>
      <c r="F77" s="28"/>
      <c r="G77" s="23">
        <v>0</v>
      </c>
      <c r="H77" s="29"/>
      <c r="I77" s="23">
        <f t="shared" si="14"/>
        <v>0</v>
      </c>
      <c r="J77" s="29"/>
      <c r="K77" s="23">
        <v>0</v>
      </c>
      <c r="L77" s="29"/>
      <c r="M77" s="23">
        <v>0</v>
      </c>
      <c r="N77" s="29"/>
      <c r="O77" s="23">
        <f t="shared" si="15"/>
        <v>0</v>
      </c>
    </row>
    <row r="78" spans="2:15" ht="7.5" customHeight="1" x14ac:dyDescent="0.2">
      <c r="B78" s="36" t="s">
        <v>76</v>
      </c>
      <c r="C78" s="37"/>
      <c r="E78" s="19">
        <v>0</v>
      </c>
      <c r="F78" s="28"/>
      <c r="G78" s="23">
        <v>0</v>
      </c>
      <c r="H78" s="29"/>
      <c r="I78" s="23">
        <f t="shared" si="14"/>
        <v>0</v>
      </c>
      <c r="J78" s="29"/>
      <c r="K78" s="23">
        <v>0</v>
      </c>
      <c r="L78" s="29"/>
      <c r="M78" s="23">
        <v>0</v>
      </c>
      <c r="N78" s="29"/>
      <c r="O78" s="23">
        <f t="shared" si="15"/>
        <v>0</v>
      </c>
    </row>
    <row r="79" spans="2:15" ht="7.5" customHeight="1" x14ac:dyDescent="0.2">
      <c r="B79" s="36" t="s">
        <v>58</v>
      </c>
      <c r="C79" s="37"/>
      <c r="E79" s="19">
        <v>7294101.6200000001</v>
      </c>
      <c r="F79" s="28"/>
      <c r="G79" s="23">
        <v>-7294101.6200000001</v>
      </c>
      <c r="H79" s="29"/>
      <c r="I79" s="23">
        <f t="shared" si="14"/>
        <v>0</v>
      </c>
      <c r="J79" s="29"/>
      <c r="K79" s="23">
        <v>0</v>
      </c>
      <c r="L79" s="29"/>
      <c r="M79" s="23">
        <v>0</v>
      </c>
      <c r="N79" s="29"/>
      <c r="O79" s="23">
        <f t="shared" si="15"/>
        <v>0</v>
      </c>
    </row>
    <row r="80" spans="2:15" ht="7.5" customHeight="1" x14ac:dyDescent="0.2">
      <c r="B80" s="36" t="s">
        <v>77</v>
      </c>
      <c r="C80" s="37"/>
      <c r="E80" s="19">
        <v>0</v>
      </c>
      <c r="F80" s="28"/>
      <c r="G80" s="23">
        <v>0</v>
      </c>
      <c r="H80" s="29"/>
      <c r="I80" s="23">
        <f t="shared" si="14"/>
        <v>0</v>
      </c>
      <c r="J80" s="29"/>
      <c r="K80" s="23">
        <v>0</v>
      </c>
      <c r="L80" s="29"/>
      <c r="M80" s="23">
        <v>0</v>
      </c>
      <c r="N80" s="29"/>
      <c r="O80" s="23">
        <f t="shared" si="15"/>
        <v>0</v>
      </c>
    </row>
    <row r="81" spans="2:15" ht="10.5" customHeight="1" x14ac:dyDescent="0.2">
      <c r="B81" s="36" t="s">
        <v>78</v>
      </c>
      <c r="C81" s="37"/>
      <c r="E81" s="19">
        <v>0</v>
      </c>
      <c r="F81" s="16"/>
      <c r="G81" s="23">
        <v>0</v>
      </c>
      <c r="I81" s="23">
        <f t="shared" ref="I81" si="16">+E81+G81</f>
        <v>0</v>
      </c>
      <c r="K81" s="23">
        <v>0</v>
      </c>
      <c r="M81" s="23">
        <v>0</v>
      </c>
      <c r="O81" s="23">
        <f t="shared" si="15"/>
        <v>0</v>
      </c>
    </row>
    <row r="82" spans="2:15" ht="7.5" customHeight="1" x14ac:dyDescent="0.2">
      <c r="B82" s="15"/>
      <c r="C82" s="16"/>
      <c r="F82" s="16"/>
      <c r="G82" s="16"/>
      <c r="I82" s="16"/>
      <c r="K82" s="16"/>
      <c r="M82" s="16"/>
      <c r="O82" s="16"/>
    </row>
    <row r="83" spans="2:15" ht="7.5" customHeight="1" x14ac:dyDescent="0.2">
      <c r="B83" s="67" t="s">
        <v>59</v>
      </c>
      <c r="C83" s="68"/>
      <c r="D83" s="15"/>
      <c r="E83" s="29">
        <f>SUM(E84:E86)</f>
        <v>4339607099</v>
      </c>
      <c r="F83" s="28"/>
      <c r="G83" s="28">
        <f>SUM(G84:G86)</f>
        <v>215391197.34</v>
      </c>
      <c r="H83" s="29"/>
      <c r="I83" s="28">
        <f>SUM(I84:I86)</f>
        <v>4554998296.3400002</v>
      </c>
      <c r="J83" s="29"/>
      <c r="K83" s="28">
        <f>SUM(K84:K86)</f>
        <v>4554998296.3400002</v>
      </c>
      <c r="L83" s="29"/>
      <c r="M83" s="28">
        <f>SUM(M84:M86)</f>
        <v>4554998296.3400002</v>
      </c>
      <c r="N83" s="29"/>
      <c r="O83" s="28">
        <f>SUM(O84:O86)</f>
        <v>0</v>
      </c>
    </row>
    <row r="84" spans="2:15" ht="10.5" customHeight="1" x14ac:dyDescent="0.2">
      <c r="B84" s="36" t="s">
        <v>60</v>
      </c>
      <c r="C84" s="37"/>
      <c r="D84" s="15"/>
      <c r="E84" s="19">
        <v>2484476740</v>
      </c>
      <c r="F84" s="16"/>
      <c r="G84" s="23">
        <v>152078723.11000001</v>
      </c>
      <c r="I84" s="23">
        <f t="shared" ref="I84:I86" si="17">+E84+G84</f>
        <v>2636555463.1100001</v>
      </c>
      <c r="K84" s="23">
        <v>2636555463.1100001</v>
      </c>
      <c r="M84" s="23">
        <v>2636555463.1100001</v>
      </c>
      <c r="O84" s="23">
        <f t="shared" ref="O84:O86" si="18">+I84-K84</f>
        <v>0</v>
      </c>
    </row>
    <row r="85" spans="2:15" ht="10.5" customHeight="1" x14ac:dyDescent="0.2">
      <c r="B85" s="36" t="s">
        <v>61</v>
      </c>
      <c r="C85" s="37"/>
      <c r="D85" s="15"/>
      <c r="E85" s="19">
        <v>1855130359</v>
      </c>
      <c r="F85" s="16"/>
      <c r="G85" s="23">
        <v>50820047.280000001</v>
      </c>
      <c r="I85" s="23">
        <f t="shared" si="17"/>
        <v>1905950406.28</v>
      </c>
      <c r="K85" s="23">
        <v>1905950406.28</v>
      </c>
      <c r="M85" s="23">
        <v>1905950406.28</v>
      </c>
      <c r="O85" s="23">
        <f t="shared" si="18"/>
        <v>0</v>
      </c>
    </row>
    <row r="86" spans="2:15" ht="10.5" customHeight="1" x14ac:dyDescent="0.2">
      <c r="B86" s="36" t="s">
        <v>62</v>
      </c>
      <c r="C86" s="37"/>
      <c r="D86" s="15"/>
      <c r="E86" s="19">
        <v>0</v>
      </c>
      <c r="F86" s="16"/>
      <c r="G86" s="23">
        <v>12492426.949999999</v>
      </c>
      <c r="I86" s="23">
        <f t="shared" si="17"/>
        <v>12492426.949999999</v>
      </c>
      <c r="K86" s="23">
        <v>12492426.949999999</v>
      </c>
      <c r="M86" s="23">
        <v>12492426.949999999</v>
      </c>
      <c r="O86" s="23">
        <f t="shared" si="18"/>
        <v>0</v>
      </c>
    </row>
    <row r="87" spans="2:15" ht="7.5" customHeight="1" x14ac:dyDescent="0.2">
      <c r="B87" s="15"/>
      <c r="C87" s="16"/>
      <c r="D87" s="15"/>
      <c r="F87" s="16"/>
      <c r="G87" s="16"/>
      <c r="I87" s="16"/>
      <c r="K87" s="16"/>
      <c r="M87" s="16"/>
      <c r="O87" s="16"/>
    </row>
    <row r="88" spans="2:15" ht="7.5" customHeight="1" x14ac:dyDescent="0.2">
      <c r="B88" s="67" t="s">
        <v>63</v>
      </c>
      <c r="C88" s="68"/>
      <c r="D88" s="15"/>
      <c r="E88" s="29">
        <f>SUM(E89:E95)</f>
        <v>636095156.79999995</v>
      </c>
      <c r="F88" s="28"/>
      <c r="G88" s="28">
        <f>SUM(G89:G95)</f>
        <v>140599395.27000001</v>
      </c>
      <c r="H88" s="29"/>
      <c r="I88" s="28">
        <f>SUM(I89:I95)</f>
        <v>776694552.06999993</v>
      </c>
      <c r="J88" s="29"/>
      <c r="K88" s="28">
        <f>SUM(K89:K95)</f>
        <v>776694551.46000004</v>
      </c>
      <c r="L88" s="29"/>
      <c r="M88" s="28">
        <f>SUM(M89:M95)</f>
        <v>773304362.84000003</v>
      </c>
      <c r="N88" s="29"/>
      <c r="O88" s="28">
        <f>SUM(O89:O95)</f>
        <v>0.60999995470046997</v>
      </c>
    </row>
    <row r="89" spans="2:15" ht="10.5" customHeight="1" x14ac:dyDescent="0.2">
      <c r="B89" s="36" t="s">
        <v>64</v>
      </c>
      <c r="C89" s="37"/>
      <c r="D89" s="15"/>
      <c r="E89" s="19">
        <v>243330321.71000001</v>
      </c>
      <c r="F89" s="16"/>
      <c r="G89" s="23">
        <v>57596533.07</v>
      </c>
      <c r="I89" s="23">
        <f t="shared" ref="I89:I95" si="19">+E89+G89</f>
        <v>300926854.78000003</v>
      </c>
      <c r="K89" s="23">
        <v>300926854.23000002</v>
      </c>
      <c r="M89" s="23">
        <v>300926854.23000002</v>
      </c>
      <c r="O89" s="23">
        <f t="shared" ref="O89:O95" si="20">+I89-K89</f>
        <v>0.55000001192092896</v>
      </c>
    </row>
    <row r="90" spans="2:15" ht="10.5" customHeight="1" x14ac:dyDescent="0.2">
      <c r="B90" s="36" t="s">
        <v>65</v>
      </c>
      <c r="C90" s="37"/>
      <c r="D90" s="15"/>
      <c r="E90" s="19">
        <v>392764835.08999997</v>
      </c>
      <c r="F90" s="16"/>
      <c r="G90" s="23">
        <v>83002862.200000003</v>
      </c>
      <c r="I90" s="23">
        <f t="shared" si="19"/>
        <v>475767697.28999996</v>
      </c>
      <c r="K90" s="23">
        <v>475767697.23000002</v>
      </c>
      <c r="M90" s="23">
        <v>472377508.61000001</v>
      </c>
      <c r="O90" s="23">
        <f t="shared" si="20"/>
        <v>5.9999942779541016E-2</v>
      </c>
    </row>
    <row r="91" spans="2:15" ht="10.5" customHeight="1" x14ac:dyDescent="0.2">
      <c r="B91" s="36" t="s">
        <v>79</v>
      </c>
      <c r="C91" s="37"/>
      <c r="D91" s="15"/>
      <c r="E91" s="19">
        <v>0</v>
      </c>
      <c r="F91" s="16"/>
      <c r="G91" s="23">
        <v>0</v>
      </c>
      <c r="I91" s="23">
        <v>0</v>
      </c>
      <c r="K91" s="23">
        <v>0</v>
      </c>
      <c r="M91" s="23">
        <v>0</v>
      </c>
      <c r="O91" s="23">
        <f t="shared" si="20"/>
        <v>0</v>
      </c>
    </row>
    <row r="92" spans="2:15" ht="10.5" customHeight="1" x14ac:dyDescent="0.2">
      <c r="B92" s="36" t="s">
        <v>80</v>
      </c>
      <c r="C92" s="37"/>
      <c r="D92" s="15"/>
      <c r="E92" s="19">
        <v>0</v>
      </c>
      <c r="F92" s="16"/>
      <c r="G92" s="23">
        <v>0</v>
      </c>
      <c r="I92" s="23">
        <v>0</v>
      </c>
      <c r="K92" s="23">
        <v>0</v>
      </c>
      <c r="M92" s="23">
        <v>0</v>
      </c>
      <c r="O92" s="23">
        <f t="shared" si="20"/>
        <v>0</v>
      </c>
    </row>
    <row r="93" spans="2:15" ht="10.5" customHeight="1" x14ac:dyDescent="0.2">
      <c r="B93" s="36" t="s">
        <v>81</v>
      </c>
      <c r="C93" s="37"/>
      <c r="D93" s="15"/>
      <c r="E93" s="19">
        <v>0</v>
      </c>
      <c r="F93" s="16"/>
      <c r="G93" s="23">
        <v>0</v>
      </c>
      <c r="I93" s="23">
        <v>0</v>
      </c>
      <c r="K93" s="23">
        <v>0</v>
      </c>
      <c r="M93" s="23">
        <v>0</v>
      </c>
      <c r="O93" s="23">
        <f t="shared" si="20"/>
        <v>0</v>
      </c>
    </row>
    <row r="94" spans="2:15" ht="10.5" customHeight="1" x14ac:dyDescent="0.2">
      <c r="B94" s="36" t="s">
        <v>82</v>
      </c>
      <c r="C94" s="37"/>
      <c r="D94" s="15"/>
      <c r="E94" s="19">
        <v>0</v>
      </c>
      <c r="F94" s="16"/>
      <c r="G94" s="23">
        <v>0</v>
      </c>
      <c r="I94" s="23">
        <v>0</v>
      </c>
      <c r="K94" s="23">
        <v>0</v>
      </c>
      <c r="M94" s="23">
        <v>0</v>
      </c>
      <c r="O94" s="23">
        <f t="shared" si="20"/>
        <v>0</v>
      </c>
    </row>
    <row r="95" spans="2:15" ht="10.5" customHeight="1" x14ac:dyDescent="0.2">
      <c r="B95" s="36" t="s">
        <v>66</v>
      </c>
      <c r="C95" s="37"/>
      <c r="D95" s="15"/>
      <c r="E95" s="19">
        <v>0</v>
      </c>
      <c r="F95" s="16"/>
      <c r="G95" s="23">
        <v>0</v>
      </c>
      <c r="I95" s="23">
        <f t="shared" si="19"/>
        <v>0</v>
      </c>
      <c r="K95" s="23">
        <v>0</v>
      </c>
      <c r="M95" s="23">
        <v>0</v>
      </c>
      <c r="O95" s="23">
        <f t="shared" si="20"/>
        <v>0</v>
      </c>
    </row>
    <row r="96" spans="2:15" ht="3" customHeight="1" x14ac:dyDescent="0.2">
      <c r="B96" s="17"/>
      <c r="C96" s="22"/>
      <c r="D96" s="20"/>
      <c r="E96" s="20"/>
      <c r="F96" s="22"/>
      <c r="G96" s="22"/>
      <c r="H96" s="20"/>
      <c r="I96" s="22"/>
      <c r="J96" s="20"/>
      <c r="K96" s="22"/>
      <c r="L96" s="20"/>
      <c r="M96" s="22"/>
      <c r="N96" s="20"/>
      <c r="O96" s="22"/>
    </row>
    <row r="97" spans="2:15" ht="2.25" customHeight="1" x14ac:dyDescent="0.2">
      <c r="B97" s="15"/>
      <c r="C97" s="16"/>
      <c r="F97" s="16"/>
      <c r="G97" s="32"/>
      <c r="J97" s="34"/>
      <c r="K97" s="35"/>
      <c r="N97" s="34"/>
      <c r="O97" s="35"/>
    </row>
    <row r="98" spans="2:15" x14ac:dyDescent="0.2">
      <c r="B98" s="17"/>
      <c r="C98" s="18" t="s">
        <v>67</v>
      </c>
      <c r="D98" s="20"/>
      <c r="E98" s="21">
        <f>+E88+E83+E74+E69+E58+E47+E22+E13+E35</f>
        <v>25081797687.999996</v>
      </c>
      <c r="F98" s="22"/>
      <c r="G98" s="33">
        <f>+G88+G83+G74+G69+G58+G47+G22+G13+G35</f>
        <v>5851786882.6999989</v>
      </c>
      <c r="H98" s="20"/>
      <c r="I98" s="21">
        <f>+I88+I83+I74+I69+I58+I47+I22+I13+I35</f>
        <v>30933584570.700001</v>
      </c>
      <c r="J98" s="17"/>
      <c r="K98" s="24">
        <f>+K88+K83+K74+K69+K58+K47+K22+K13+K35</f>
        <v>30192406225.490002</v>
      </c>
      <c r="L98" s="20"/>
      <c r="M98" s="21">
        <f>+M88+M83+M74+M69+M58+M47+M22+M13+M35</f>
        <v>29597077941.749996</v>
      </c>
      <c r="N98" s="17"/>
      <c r="O98" s="24">
        <f>+O88+O83+O74+O69+O58+O47+O22+O13+O35</f>
        <v>741178345.20999968</v>
      </c>
    </row>
    <row r="99" spans="2:15" ht="241.5" customHeight="1" x14ac:dyDescent="0.2"/>
    <row r="100" spans="2:15" ht="10.5" customHeight="1" x14ac:dyDescent="0.2">
      <c r="G100" s="71">
        <v>107</v>
      </c>
      <c r="H100" s="71"/>
      <c r="I100" s="71"/>
      <c r="J100" s="71"/>
      <c r="K100" s="71"/>
    </row>
  </sheetData>
  <mergeCells count="81">
    <mergeCell ref="B77:C77"/>
    <mergeCell ref="B78:C78"/>
    <mergeCell ref="B88:C88"/>
    <mergeCell ref="B89:C89"/>
    <mergeCell ref="B90:C90"/>
    <mergeCell ref="B95:C95"/>
    <mergeCell ref="G100:K100"/>
    <mergeCell ref="B91:C91"/>
    <mergeCell ref="B92:C92"/>
    <mergeCell ref="B93:C93"/>
    <mergeCell ref="B94:C94"/>
    <mergeCell ref="B86:C86"/>
    <mergeCell ref="B66:C66"/>
    <mergeCell ref="B67:C67"/>
    <mergeCell ref="B69:C69"/>
    <mergeCell ref="B70:C70"/>
    <mergeCell ref="B71:C71"/>
    <mergeCell ref="B72:C72"/>
    <mergeCell ref="B74:C74"/>
    <mergeCell ref="B81:C81"/>
    <mergeCell ref="B83:C83"/>
    <mergeCell ref="B84:C84"/>
    <mergeCell ref="B85:C85"/>
    <mergeCell ref="B80:C80"/>
    <mergeCell ref="B79:C79"/>
    <mergeCell ref="B75:C75"/>
    <mergeCell ref="B76:C76"/>
    <mergeCell ref="B65:C65"/>
    <mergeCell ref="B49:C49"/>
    <mergeCell ref="B50:C50"/>
    <mergeCell ref="B51:C51"/>
    <mergeCell ref="B52:C52"/>
    <mergeCell ref="B56:C56"/>
    <mergeCell ref="B58:C58"/>
    <mergeCell ref="B59:C59"/>
    <mergeCell ref="B60:C60"/>
    <mergeCell ref="B61:C61"/>
    <mergeCell ref="B62:C62"/>
    <mergeCell ref="B64:C64"/>
    <mergeCell ref="B53:C53"/>
    <mergeCell ref="B54:C54"/>
    <mergeCell ref="B55:C55"/>
    <mergeCell ref="B63:C63"/>
    <mergeCell ref="B48:C48"/>
    <mergeCell ref="B35:C35"/>
    <mergeCell ref="B36:C36"/>
    <mergeCell ref="B37:C37"/>
    <mergeCell ref="B38:C38"/>
    <mergeCell ref="B39:C39"/>
    <mergeCell ref="B40:C41"/>
    <mergeCell ref="B42:C42"/>
    <mergeCell ref="B43:C43"/>
    <mergeCell ref="B44:C44"/>
    <mergeCell ref="B45:C45"/>
    <mergeCell ref="B47:C47"/>
    <mergeCell ref="B33:C33"/>
    <mergeCell ref="B19:C19"/>
    <mergeCell ref="B20:C20"/>
    <mergeCell ref="B22:C22"/>
    <mergeCell ref="B23:C24"/>
    <mergeCell ref="B25:C25"/>
    <mergeCell ref="B26:C26"/>
    <mergeCell ref="B27:C27"/>
    <mergeCell ref="B28:C28"/>
    <mergeCell ref="B29:C29"/>
    <mergeCell ref="B30:C31"/>
    <mergeCell ref="B32:C32"/>
    <mergeCell ref="B18:C18"/>
    <mergeCell ref="B3:O6"/>
    <mergeCell ref="K10:K11"/>
    <mergeCell ref="L10:M11"/>
    <mergeCell ref="B13:C13"/>
    <mergeCell ref="B14:C14"/>
    <mergeCell ref="B15:C15"/>
    <mergeCell ref="B16:C16"/>
    <mergeCell ref="B17:C17"/>
    <mergeCell ref="D8:M9"/>
    <mergeCell ref="B10:C10"/>
    <mergeCell ref="E10:E11"/>
    <mergeCell ref="G10:G11"/>
    <mergeCell ref="H10:I11"/>
  </mergeCells>
  <pageMargins left="0.23622047244094491" right="0.19685039370078741" top="0.70866141732283472" bottom="0.39370078740157483" header="0" footer="0"/>
  <pageSetup fitToWidth="0" fitToHeight="0" orientation="portrait" r:id="rId1"/>
  <headerFooter alignWithMargins="0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</cp:lastModifiedBy>
  <cp:lastPrinted>2020-04-21T02:14:47Z</cp:lastPrinted>
  <dcterms:created xsi:type="dcterms:W3CDTF">2020-04-20T19:11:53Z</dcterms:created>
  <dcterms:modified xsi:type="dcterms:W3CDTF">2023-04-26T03:18:43Z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A0B44A456053326E0775961CF3DF6AA61068147A4765759C939E1F28FEECE623931789E4008035098E8D61F1AC10BC7EC8901DABA2CA4568D9050C4BCD6ED3569434A7C071E465C102150CF74068F005D871246E01ABD2DCE940F2F5A37409B267EA70750B0E5D09E76FAAEA479E9DC49FF8FEBD44C042E126E080A04FD13F6</vt:lpwstr>
  </property>
  <property fmtid="{D5CDD505-2E9C-101B-9397-08002B2CF9AE}" pid="8" name="Business Objects Context Information6">
    <vt:lpwstr>24110835ECA0621537E7A209159A88A8AD36FCB0E3AFF9B61CA91A05ACE966086B1AA98BEE722BCAB5C186CF80B508886C817126FF3A0AFBAE67313E84767937E06D05D2F95169D15DC1F19865D612A70FAC21E998A9AF605EE124C403FCF054C72B66F8BBD3D266DDBCF48DC58681E036F74E50</vt:lpwstr>
  </property>
</Properties>
</file>